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SERVCETEC\TeamberData\Projets\2022-167-VILLEFRANCHE DE ROUERGUE-CHAMBRE DE L'AGRICULTURE-BERNUSSOU Reprise en sous œuvre d'un bâtiment\02-STR-VRD\02-DCE\00-PIECES_TECHNIQUES\"/>
    </mc:Choice>
  </mc:AlternateContent>
  <xr:revisionPtr revIDLastSave="0" documentId="13_ncr:1_{3BB11F5F-40FE-4CA0-8826-462B4316D52F}" xr6:coauthVersionLast="47" xr6:coauthVersionMax="47" xr10:uidLastSave="{00000000-0000-0000-0000-000000000000}"/>
  <bookViews>
    <workbookView xWindow="-120" yWindow="-120" windowWidth="29040" windowHeight="15840" xr2:uid="{00000000-000D-0000-FFFF-FFFF00000000}"/>
  </bookViews>
  <sheets>
    <sheet name="CDPGF-GO" sheetId="3" r:id="rId1"/>
  </sheets>
  <definedNames>
    <definedName name="_xlnm.Print_Titles" localSheetId="0">'CDPGF-GO'!$5:$6</definedName>
    <definedName name="_xlnm.Print_Area" localSheetId="0">'CDPGF-GO'!$A$1:$H$90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0" i="3" l="1"/>
  <c r="D49" i="3"/>
  <c r="D74" i="3" s="1"/>
  <c r="F74" i="3" s="1"/>
  <c r="D48" i="3"/>
  <c r="F48" i="3" s="1"/>
  <c r="F50" i="3"/>
  <c r="F54" i="3"/>
  <c r="D54" i="3"/>
  <c r="D39" i="3"/>
  <c r="F39" i="3" s="1"/>
  <c r="G38" i="3" s="1"/>
  <c r="S83" i="3"/>
  <c r="R83" i="3"/>
  <c r="M83" i="3"/>
  <c r="M85" i="3" s="1"/>
  <c r="L83" i="3"/>
  <c r="L85" i="3" s="1"/>
  <c r="S75" i="3"/>
  <c r="M75" i="3"/>
  <c r="G75" i="3"/>
  <c r="R74" i="3"/>
  <c r="R76" i="3" s="1"/>
  <c r="L74" i="3"/>
  <c r="R73" i="3"/>
  <c r="L73" i="3"/>
  <c r="S72" i="3"/>
  <c r="M72" i="3"/>
  <c r="R62" i="3"/>
  <c r="L62" i="3"/>
  <c r="F62" i="3"/>
  <c r="R61" i="3"/>
  <c r="L61" i="3"/>
  <c r="R60" i="3"/>
  <c r="L60" i="3"/>
  <c r="F60" i="3"/>
  <c r="R59" i="3"/>
  <c r="L59" i="3"/>
  <c r="F59" i="3"/>
  <c r="R58" i="3"/>
  <c r="L58" i="3"/>
  <c r="R57" i="3"/>
  <c r="L57" i="3"/>
  <c r="R56" i="3"/>
  <c r="L56" i="3"/>
  <c r="R53" i="3"/>
  <c r="L53" i="3"/>
  <c r="F53" i="3"/>
  <c r="F52" i="3"/>
  <c r="F51" i="3"/>
  <c r="R50" i="3"/>
  <c r="L50" i="3"/>
  <c r="R49" i="3"/>
  <c r="L49" i="3"/>
  <c r="R48" i="3"/>
  <c r="L48" i="3"/>
  <c r="R47" i="3"/>
  <c r="L47" i="3"/>
  <c r="F47" i="3"/>
  <c r="R46" i="3"/>
  <c r="L46" i="3"/>
  <c r="D46" i="3"/>
  <c r="F46" i="3" s="1"/>
  <c r="R45" i="3"/>
  <c r="L45" i="3"/>
  <c r="D45" i="3"/>
  <c r="F45" i="3" s="1"/>
  <c r="R44" i="3"/>
  <c r="L44" i="3"/>
  <c r="F44" i="3"/>
  <c r="D43" i="3"/>
  <c r="F43" i="3" s="1"/>
  <c r="R42" i="3"/>
  <c r="L42" i="3"/>
  <c r="R40" i="3"/>
  <c r="L40" i="3"/>
  <c r="R39" i="3"/>
  <c r="S38" i="3" s="1"/>
  <c r="L39" i="3"/>
  <c r="M38" i="3"/>
  <c r="R37" i="3"/>
  <c r="L37" i="3"/>
  <c r="R36" i="3"/>
  <c r="L36" i="3"/>
  <c r="D36" i="3"/>
  <c r="R35" i="3"/>
  <c r="L35" i="3"/>
  <c r="D35" i="3"/>
  <c r="F35" i="3" s="1"/>
  <c r="D34" i="3"/>
  <c r="F34" i="3" s="1"/>
  <c r="F33" i="3"/>
  <c r="F32" i="3"/>
  <c r="D32" i="3"/>
  <c r="R31" i="3"/>
  <c r="L31" i="3"/>
  <c r="F31" i="3"/>
  <c r="R30" i="3"/>
  <c r="L30" i="3"/>
  <c r="F30" i="3"/>
  <c r="R28" i="3"/>
  <c r="L28" i="3"/>
  <c r="R27" i="3"/>
  <c r="L27" i="3"/>
  <c r="F27" i="3"/>
  <c r="R26" i="3"/>
  <c r="L26" i="3"/>
  <c r="F26" i="3"/>
  <c r="R25" i="3"/>
  <c r="L25" i="3"/>
  <c r="F25" i="3"/>
  <c r="R24" i="3"/>
  <c r="L24" i="3"/>
  <c r="F24" i="3"/>
  <c r="R23" i="3"/>
  <c r="L23" i="3"/>
  <c r="F23" i="3"/>
  <c r="R22" i="3"/>
  <c r="L22" i="3"/>
  <c r="F22" i="3"/>
  <c r="R21" i="3"/>
  <c r="L21" i="3"/>
  <c r="F21" i="3"/>
  <c r="R20" i="3"/>
  <c r="L20" i="3"/>
  <c r="F20" i="3"/>
  <c r="R19" i="3"/>
  <c r="L19" i="3"/>
  <c r="F19" i="3"/>
  <c r="R18" i="3"/>
  <c r="L18" i="3"/>
  <c r="F18" i="3"/>
  <c r="R17" i="3"/>
  <c r="L17" i="3"/>
  <c r="F17" i="3"/>
  <c r="D55" i="3" l="1"/>
  <c r="F55" i="3" s="1"/>
  <c r="M16" i="3"/>
  <c r="M41" i="3"/>
  <c r="S29" i="3"/>
  <c r="G16" i="3"/>
  <c r="L76" i="3"/>
  <c r="S16" i="3"/>
  <c r="S65" i="3" s="1"/>
  <c r="S67" i="3" s="1"/>
  <c r="S69" i="3" s="1"/>
  <c r="S57" i="3"/>
  <c r="S41" i="3"/>
  <c r="G57" i="3"/>
  <c r="M76" i="3"/>
  <c r="M78" i="3" s="1"/>
  <c r="M80" i="3" s="1"/>
  <c r="M29" i="3"/>
  <c r="M57" i="3"/>
  <c r="S76" i="3"/>
  <c r="S78" i="3" s="1"/>
  <c r="S80" i="3" s="1"/>
  <c r="R78" i="3"/>
  <c r="R80" i="3" s="1"/>
  <c r="L78" i="3"/>
  <c r="L80" i="3" s="1"/>
  <c r="R65" i="3"/>
  <c r="R67" i="3" s="1"/>
  <c r="R69" i="3" s="1"/>
  <c r="R85" i="3"/>
  <c r="R87" i="3" s="1"/>
  <c r="F36" i="3"/>
  <c r="F65" i="3" s="1"/>
  <c r="D73" i="3"/>
  <c r="F73" i="3" s="1"/>
  <c r="S85" i="3"/>
  <c r="S87" i="3" s="1"/>
  <c r="L87" i="3"/>
  <c r="F49" i="3"/>
  <c r="G41" i="3" s="1"/>
  <c r="M87" i="3"/>
  <c r="L65" i="3"/>
  <c r="L67" i="3" s="1"/>
  <c r="L69" i="3" s="1"/>
  <c r="M65" i="3" l="1"/>
  <c r="M67" i="3" s="1"/>
  <c r="M69" i="3" s="1"/>
  <c r="F67" i="3"/>
  <c r="F69" i="3" s="1"/>
  <c r="G29" i="3"/>
  <c r="G65" i="3" s="1"/>
  <c r="G72" i="3"/>
  <c r="G76" i="3" s="1"/>
  <c r="F76" i="3"/>
  <c r="F83" i="3" s="1"/>
  <c r="F85" i="3" l="1"/>
  <c r="F87" i="3" s="1"/>
  <c r="F78" i="3"/>
  <c r="F80" i="3" s="1"/>
  <c r="G78" i="3"/>
  <c r="G80" i="3" s="1"/>
  <c r="G83" i="3"/>
  <c r="G67" i="3"/>
  <c r="G69" i="3" s="1"/>
  <c r="G85" i="3" l="1"/>
  <c r="G87" i="3" s="1"/>
</calcChain>
</file>

<file path=xl/sharedStrings.xml><?xml version="1.0" encoding="utf-8"?>
<sst xmlns="http://schemas.openxmlformats.org/spreadsheetml/2006/main" count="231" uniqueCount="114">
  <si>
    <t>U</t>
  </si>
  <si>
    <t>Q</t>
  </si>
  <si>
    <t>Prix unit
en € H. T.</t>
  </si>
  <si>
    <t xml:space="preserve">Prix total 
en € H. T. </t>
  </si>
  <si>
    <t>ens</t>
  </si>
  <si>
    <t>TVA</t>
  </si>
  <si>
    <t>DESCRIPTION DES OUVRAGES - PRESTATION DE BASE</t>
  </si>
  <si>
    <t>PRESTATIONS</t>
  </si>
  <si>
    <t>VARIANTES</t>
  </si>
  <si>
    <t>TOTAL PRESTATION DE BASE - HT</t>
  </si>
  <si>
    <t>PRESTATIONS CONFORMES AU CAHIER DES CHARGES</t>
  </si>
  <si>
    <t>LOT : GROS ŒUVRE</t>
  </si>
  <si>
    <t>TOTAL - € TTC</t>
  </si>
  <si>
    <t>TOTAL LOT GO PRESTATION DE BASE - €HT</t>
  </si>
  <si>
    <t>NOTA : Les quantités du présent quantitatif sont réputées être vérifiées par l'entreprise lors de l'élaboration de son chiffrage. Toute erreur de quantité ne pourra faire l'objet de rémunération complémentaire lors de l'exécution des travaux.</t>
  </si>
  <si>
    <t>DESCRIPTION DES OUVRAGES</t>
  </si>
  <si>
    <t>INSTALLATION DE CHANTIER - ORGANISATION DU CHANTIER</t>
  </si>
  <si>
    <t>Constat d'huissier</t>
  </si>
  <si>
    <t>Le plans d'installation de chantier</t>
  </si>
  <si>
    <t>La clôture</t>
  </si>
  <si>
    <t>Les alimentations</t>
  </si>
  <si>
    <t>La base de vie</t>
  </si>
  <si>
    <t>Collecte des déchets</t>
  </si>
  <si>
    <t>Panneau de chantier et signalisation</t>
  </si>
  <si>
    <t>Dossier d'exécution</t>
  </si>
  <si>
    <t>Plan atelier chantier</t>
  </si>
  <si>
    <t>Documents des ouvrages exécutés</t>
  </si>
  <si>
    <t>DEMOLITIONS - REPRISE D'OUVRAGE EXISTANT</t>
  </si>
  <si>
    <t>Démolition de dallage existant</t>
  </si>
  <si>
    <t>FONDATIONS - INFRASTRUCTURES</t>
  </si>
  <si>
    <t>ASSAINISSEMENT</t>
  </si>
  <si>
    <t>Eaux usées/eaux vannes</t>
  </si>
  <si>
    <t>Dallages extérieurs</t>
  </si>
  <si>
    <t>Corps de dallage</t>
  </si>
  <si>
    <t>Organisation de la démolition</t>
  </si>
  <si>
    <t>Essais à la plaque</t>
  </si>
  <si>
    <t xml:space="preserve">Bêches </t>
  </si>
  <si>
    <t>AMENAGEMENTS FACADES/EXTERIEURS</t>
  </si>
  <si>
    <t>Muret soutènement</t>
  </si>
  <si>
    <t>Eaux pluviales</t>
  </si>
  <si>
    <t>4.1.1</t>
  </si>
  <si>
    <t>4.1.2</t>
  </si>
  <si>
    <t>PHASE : DCE</t>
  </si>
  <si>
    <t>m²</t>
  </si>
  <si>
    <t>ml</t>
  </si>
  <si>
    <t>m3</t>
  </si>
  <si>
    <t>Semelle en BA</t>
  </si>
  <si>
    <t>Muret en BA</t>
  </si>
  <si>
    <t>Chaperon</t>
  </si>
  <si>
    <t>PHASE : PRO</t>
  </si>
  <si>
    <t xml:space="preserve">Ptot Macro
en € H. T. </t>
  </si>
  <si>
    <t>PRESTATIONS HORS LOT</t>
  </si>
  <si>
    <t>Moyen de levage</t>
  </si>
  <si>
    <t>Démolition murets pierre</t>
  </si>
  <si>
    <t>forfait</t>
  </si>
  <si>
    <t>neant</t>
  </si>
  <si>
    <t>Traitement des fissures façades existantes</t>
  </si>
  <si>
    <t>Collecteurs</t>
  </si>
  <si>
    <t>Regards pieds de chute et descente EP</t>
  </si>
  <si>
    <t>Réseaux</t>
  </si>
  <si>
    <t>Arrachage arbres et arbustes</t>
  </si>
  <si>
    <t>Etaiement des ouvertures</t>
  </si>
  <si>
    <t>2022-167-REPRISES EN SOUS-ŒUVRE</t>
  </si>
  <si>
    <t>Déconnexion et reconnexion de réseaux</t>
  </si>
  <si>
    <t>Sciage de la cour extérieure</t>
  </si>
  <si>
    <t>Reprises en sous œuvre</t>
  </si>
  <si>
    <t>Harpage de fissures</t>
  </si>
  <si>
    <t>Remblaiement</t>
  </si>
  <si>
    <t>m2</t>
  </si>
  <si>
    <t>VARIANTES OPTIONNELLES</t>
  </si>
  <si>
    <t>3.1.1</t>
  </si>
  <si>
    <t>3.1.2</t>
  </si>
  <si>
    <t>3.1.3</t>
  </si>
  <si>
    <t>3.1.4</t>
  </si>
  <si>
    <t>3.1.5</t>
  </si>
  <si>
    <t>3.1.6</t>
  </si>
  <si>
    <t>3.1.7</t>
  </si>
  <si>
    <t>3.1.8</t>
  </si>
  <si>
    <t>3.1.9</t>
  </si>
  <si>
    <t>3.1.10</t>
  </si>
  <si>
    <t>3.1.11</t>
  </si>
  <si>
    <t>3.2.1</t>
  </si>
  <si>
    <t>3.2.2</t>
  </si>
  <si>
    <t>3.2.3</t>
  </si>
  <si>
    <t>3.2.4</t>
  </si>
  <si>
    <t>3.2.5</t>
  </si>
  <si>
    <t>3.2.6</t>
  </si>
  <si>
    <t>3.2.7</t>
  </si>
  <si>
    <t>3.3.1</t>
  </si>
  <si>
    <t>3.4.1</t>
  </si>
  <si>
    <t>3.4.1.1</t>
  </si>
  <si>
    <t>3.4.1.2</t>
  </si>
  <si>
    <t>3.4.1.3</t>
  </si>
  <si>
    <t>3.4.1.4</t>
  </si>
  <si>
    <t>3.4.2</t>
  </si>
  <si>
    <t>3.4.2.2</t>
  </si>
  <si>
    <t>3.4.2.1</t>
  </si>
  <si>
    <t>3.4.2.3</t>
  </si>
  <si>
    <t>3.4.3</t>
  </si>
  <si>
    <t>3.4.4</t>
  </si>
  <si>
    <t>3.4.5</t>
  </si>
  <si>
    <t>3.5.1</t>
  </si>
  <si>
    <t>3.5.1.1</t>
  </si>
  <si>
    <t>3.5.2</t>
  </si>
  <si>
    <t>3.5.1.2</t>
  </si>
  <si>
    <t>3.5.2.1</t>
  </si>
  <si>
    <t>Revêtement en pierre sur dallage</t>
  </si>
  <si>
    <t>Parement pierre sur muret</t>
  </si>
  <si>
    <t>BASE + VARIANTE</t>
  </si>
  <si>
    <t>Travaux de second œuvre</t>
  </si>
  <si>
    <t>Menuiseries extérieures</t>
  </si>
  <si>
    <t>Enduit de façade</t>
  </si>
  <si>
    <t>Façades</t>
  </si>
  <si>
    <t>Murets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</si>
</sst>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 _F"/>
    <numFmt numFmtId="165" formatCode="0.0"/>
    <numFmt numFmtId="166" formatCode="#,##0.0\ _F"/>
    <numFmt numFmtId="167" formatCode="_-* #,##0_-;\-* #,##0_-;_-* &quot;-&quot;??_-;_-@_-"/>
    <numFmt numFmtId="168" formatCode="_-* #,##0.00\ _€_-;\-* #,##0.00\ _€_-;_-* &quot;-&quot;??\ _€_-;_-@_-"/>
  </numFmts>
  <fonts count="11" x14ac:knownFonts="1">
    <font>
      <sz val="12"/>
      <name val="Times New Roman"/>
      <family val="1"/>
    </font>
    <font>
      <b/>
      <sz val="11"/>
      <color indexed="8"/>
      <name val="Arial"/>
      <family val="2"/>
    </font>
    <font>
      <sz val="10"/>
      <name val="Arial"/>
      <family val="2"/>
    </font>
    <font>
      <b/>
      <sz val="10"/>
      <name val="Arial"/>
      <family val="2"/>
    </font>
    <font>
      <b/>
      <i/>
      <sz val="14"/>
      <name val="Arial"/>
      <family val="2"/>
    </font>
    <font>
      <b/>
      <sz val="11"/>
      <name val="Arial"/>
      <family val="2"/>
    </font>
    <font>
      <sz val="11"/>
      <name val="Arial"/>
      <family val="2"/>
    </font>
    <font>
      <sz val="12"/>
      <name val="Times New Roman"/>
      <family val="1"/>
    </font>
    <font>
      <sz val="7"/>
      <name val="Arial"/>
      <family val="2"/>
    </font>
    <font>
      <sz val="8"/>
      <name val="Arial"/>
      <family val="2"/>
    </font>
    <font>
      <sz val="11"/>
      <color rgb="FFFF000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9" tint="0.59999389629810485"/>
        <bgColor indexed="64"/>
      </patternFill>
    </fill>
  </fills>
  <borders count="27">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top/>
      <bottom/>
      <diagonal/>
    </border>
    <border>
      <left style="medium">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130">
    <xf numFmtId="0" fontId="0" fillId="0" borderId="0" xfId="0"/>
    <xf numFmtId="0" fontId="2" fillId="0" borderId="0" xfId="0" applyFont="1" applyAlignment="1">
      <alignment vertical="top" wrapText="1" shrinkToFit="1"/>
    </xf>
    <xf numFmtId="0" fontId="2" fillId="0" borderId="0" xfId="0" applyFont="1" applyAlignment="1">
      <alignment horizontal="center" vertical="center" wrapText="1" shrinkToFit="1"/>
    </xf>
    <xf numFmtId="0" fontId="3" fillId="5" borderId="11" xfId="0" applyFont="1" applyFill="1" applyBorder="1" applyAlignment="1">
      <alignment horizontal="center" vertical="center" wrapText="1" shrinkToFit="1"/>
    </xf>
    <xf numFmtId="0" fontId="3" fillId="5" borderId="12" xfId="0" applyFont="1" applyFill="1" applyBorder="1" applyAlignment="1">
      <alignment horizontal="center" vertical="center" wrapText="1" shrinkToFit="1"/>
    </xf>
    <xf numFmtId="0" fontId="3" fillId="4" borderId="4" xfId="0" applyFont="1" applyFill="1" applyBorder="1" applyAlignment="1">
      <alignment horizontal="left" vertical="center" wrapText="1" shrinkToFit="1"/>
    </xf>
    <xf numFmtId="0" fontId="3" fillId="4" borderId="4" xfId="0" applyFont="1" applyFill="1" applyBorder="1" applyAlignment="1">
      <alignment horizontal="center" vertical="center" wrapText="1" shrinkToFit="1"/>
    </xf>
    <xf numFmtId="0" fontId="3" fillId="4" borderId="5" xfId="0" applyFont="1" applyFill="1" applyBorder="1" applyAlignment="1">
      <alignment horizontal="center" vertical="center" wrapText="1" shrinkToFit="1"/>
    </xf>
    <xf numFmtId="0" fontId="6" fillId="0" borderId="9" xfId="0" applyFont="1" applyBorder="1" applyAlignment="1">
      <alignment horizontal="center" vertical="center" wrapText="1" shrinkToFit="1"/>
    </xf>
    <xf numFmtId="2" fontId="5" fillId="0" borderId="9" xfId="0" applyNumberFormat="1" applyFont="1" applyBorder="1" applyAlignment="1">
      <alignment horizontal="center" vertical="center" wrapText="1" shrinkToFit="1"/>
    </xf>
    <xf numFmtId="0" fontId="5" fillId="0" borderId="13" xfId="0" applyFont="1" applyBorder="1" applyAlignment="1">
      <alignment horizontal="left" vertical="center" wrapText="1" shrinkToFit="1"/>
    </xf>
    <xf numFmtId="2" fontId="5" fillId="0" borderId="7" xfId="0" applyNumberFormat="1" applyFont="1" applyBorder="1" applyAlignment="1">
      <alignment horizontal="center" vertical="center" wrapText="1" shrinkToFit="1"/>
    </xf>
    <xf numFmtId="0" fontId="6" fillId="0" borderId="7" xfId="0" applyFont="1" applyBorder="1" applyAlignment="1">
      <alignment horizontal="center" vertical="center" wrapText="1" shrinkToFit="1"/>
    </xf>
    <xf numFmtId="2" fontId="5" fillId="0" borderId="14" xfId="0" applyNumberFormat="1" applyFont="1" applyBorder="1" applyAlignment="1">
      <alignment horizontal="center" vertical="center" wrapText="1" shrinkToFit="1"/>
    </xf>
    <xf numFmtId="0" fontId="5" fillId="0" borderId="0" xfId="0" applyFont="1" applyAlignment="1">
      <alignment horizontal="center" vertical="center" wrapText="1" shrinkToFit="1"/>
    </xf>
    <xf numFmtId="2" fontId="3" fillId="4" borderId="18" xfId="0" applyNumberFormat="1" applyFont="1" applyFill="1" applyBorder="1" applyAlignment="1">
      <alignment horizontal="center" vertical="center" wrapText="1" shrinkToFit="1"/>
    </xf>
    <xf numFmtId="2" fontId="5" fillId="0" borderId="9" xfId="0" applyNumberFormat="1" applyFont="1" applyBorder="1" applyAlignment="1">
      <alignment horizontal="right" vertical="center" wrapText="1" shrinkToFit="1"/>
    </xf>
    <xf numFmtId="9" fontId="5" fillId="0" borderId="0" xfId="0" applyNumberFormat="1" applyFont="1" applyAlignment="1">
      <alignment horizontal="center" vertical="center" wrapText="1" shrinkToFit="1"/>
    </xf>
    <xf numFmtId="0" fontId="5" fillId="2" borderId="2" xfId="0" applyFont="1" applyFill="1" applyBorder="1" applyAlignment="1">
      <alignment horizontal="right" vertical="center" wrapText="1" shrinkToFit="1"/>
    </xf>
    <xf numFmtId="0" fontId="5" fillId="0" borderId="15" xfId="0" applyFont="1" applyBorder="1" applyAlignment="1">
      <alignment horizontal="center" vertical="center" wrapText="1" shrinkToFit="1"/>
    </xf>
    <xf numFmtId="0" fontId="5" fillId="0" borderId="8" xfId="0" applyFont="1" applyBorder="1" applyAlignment="1">
      <alignment horizontal="left" vertical="center" wrapText="1" shrinkToFit="1"/>
    </xf>
    <xf numFmtId="4" fontId="5" fillId="2" borderId="2" xfId="0" applyNumberFormat="1" applyFont="1" applyFill="1" applyBorder="1" applyAlignment="1">
      <alignment horizontal="right" vertical="center" wrapText="1" shrinkToFit="1"/>
    </xf>
    <xf numFmtId="0" fontId="3" fillId="5" borderId="21" xfId="0" applyFont="1" applyFill="1" applyBorder="1" applyAlignment="1">
      <alignment horizontal="center" vertical="center" wrapText="1" shrinkToFit="1"/>
    </xf>
    <xf numFmtId="0" fontId="3" fillId="5" borderId="19" xfId="0" applyFont="1" applyFill="1" applyBorder="1" applyAlignment="1">
      <alignment horizontal="center" vertical="center" wrapText="1" shrinkToFit="1"/>
    </xf>
    <xf numFmtId="0" fontId="2" fillId="0" borderId="0" xfId="0" applyFont="1" applyAlignment="1">
      <alignment horizontal="left" wrapText="1"/>
    </xf>
    <xf numFmtId="0" fontId="3" fillId="5" borderId="23" xfId="0" applyFont="1" applyFill="1" applyBorder="1" applyAlignment="1">
      <alignment horizontal="center" vertical="center" wrapText="1" shrinkToFit="1"/>
    </xf>
    <xf numFmtId="0" fontId="3" fillId="5" borderId="7" xfId="0" applyFont="1" applyFill="1" applyBorder="1" applyAlignment="1">
      <alignment horizontal="center" vertical="center" wrapText="1" shrinkToFit="1"/>
    </xf>
    <xf numFmtId="0" fontId="2" fillId="0" borderId="0" xfId="0" applyFont="1" applyAlignment="1">
      <alignment wrapText="1" shrinkToFit="1"/>
    </xf>
    <xf numFmtId="164" fontId="6" fillId="0" borderId="0" xfId="0" applyNumberFormat="1" applyFont="1" applyAlignment="1">
      <alignment horizontal="center" vertical="center" wrapText="1" shrinkToFit="1"/>
    </xf>
    <xf numFmtId="164" fontId="6" fillId="0" borderId="13" xfId="0" applyNumberFormat="1" applyFont="1" applyBorder="1" applyAlignment="1">
      <alignment horizontal="center" vertical="center" wrapText="1" shrinkToFit="1"/>
    </xf>
    <xf numFmtId="164" fontId="6" fillId="0" borderId="1" xfId="0" applyNumberFormat="1" applyFont="1" applyBorder="1" applyAlignment="1">
      <alignment horizontal="center" vertical="center" wrapText="1" shrinkToFit="1"/>
    </xf>
    <xf numFmtId="164" fontId="6" fillId="0" borderId="12" xfId="0" applyNumberFormat="1" applyFont="1" applyBorder="1" applyAlignment="1">
      <alignment horizontal="center" vertical="center" wrapText="1" shrinkToFit="1"/>
    </xf>
    <xf numFmtId="164" fontId="6" fillId="0" borderId="15" xfId="0" applyNumberFormat="1" applyFont="1" applyBorder="1" applyAlignment="1">
      <alignment horizontal="center" vertical="center" wrapText="1" shrinkToFit="1"/>
    </xf>
    <xf numFmtId="164" fontId="6" fillId="0" borderId="11" xfId="0" applyNumberFormat="1"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11" xfId="0" applyFont="1" applyBorder="1" applyAlignment="1">
      <alignment horizontal="center" vertical="center" wrapText="1" shrinkToFit="1"/>
    </xf>
    <xf numFmtId="2" fontId="2" fillId="0" borderId="0" xfId="0" applyNumberFormat="1" applyFont="1" applyAlignment="1">
      <alignment vertical="center" wrapText="1" shrinkToFit="1"/>
    </xf>
    <xf numFmtId="0" fontId="2" fillId="0" borderId="0" xfId="0" applyFont="1" applyAlignment="1">
      <alignment vertical="center" wrapText="1" shrinkToFit="1"/>
    </xf>
    <xf numFmtId="164" fontId="6" fillId="0" borderId="22" xfId="0" applyNumberFormat="1" applyFont="1" applyBorder="1" applyAlignment="1">
      <alignment horizontal="center" vertical="center" wrapText="1" shrinkToFit="1"/>
    </xf>
    <xf numFmtId="164" fontId="6" fillId="0" borderId="24" xfId="0" applyNumberFormat="1" applyFont="1" applyBorder="1" applyAlignment="1">
      <alignment horizontal="center" vertical="center" wrapText="1" shrinkToFit="1"/>
    </xf>
    <xf numFmtId="1" fontId="3" fillId="5" borderId="6" xfId="0" applyNumberFormat="1" applyFont="1" applyFill="1" applyBorder="1" applyAlignment="1">
      <alignment horizontal="center" vertical="center" wrapText="1" shrinkToFit="1"/>
    </xf>
    <xf numFmtId="165" fontId="5" fillId="0" borderId="9" xfId="0" applyNumberFormat="1" applyFont="1" applyBorder="1" applyAlignment="1">
      <alignment horizontal="left" vertical="center" wrapText="1" shrinkToFit="1"/>
    </xf>
    <xf numFmtId="164" fontId="5" fillId="5" borderId="20" xfId="0" applyNumberFormat="1" applyFont="1" applyFill="1" applyBorder="1" applyAlignment="1">
      <alignment horizontal="right" vertical="center" wrapText="1" shrinkToFit="1"/>
    </xf>
    <xf numFmtId="166" fontId="5" fillId="0" borderId="13" xfId="0" applyNumberFormat="1" applyFont="1" applyBorder="1" applyAlignment="1">
      <alignment horizontal="center" vertical="center" wrapText="1" shrinkToFit="1"/>
    </xf>
    <xf numFmtId="164" fontId="6" fillId="0" borderId="8" xfId="0" applyNumberFormat="1" applyFont="1" applyBorder="1" applyAlignment="1">
      <alignment horizontal="center" vertical="center" wrapText="1" shrinkToFit="1"/>
    </xf>
    <xf numFmtId="166" fontId="5" fillId="0" borderId="1" xfId="0" applyNumberFormat="1" applyFont="1" applyBorder="1" applyAlignment="1">
      <alignment horizontal="center" vertical="center" wrapText="1" shrinkToFit="1"/>
    </xf>
    <xf numFmtId="0" fontId="2" fillId="0" borderId="3" xfId="0" applyFont="1" applyBorder="1" applyAlignment="1">
      <alignment horizontal="right" vertical="center" wrapText="1" shrinkToFit="1"/>
    </xf>
    <xf numFmtId="0" fontId="3" fillId="0" borderId="4" xfId="0" applyFont="1" applyBorder="1" applyAlignment="1">
      <alignment vertical="center" wrapText="1" shrinkToFit="1"/>
    </xf>
    <xf numFmtId="0" fontId="2" fillId="0" borderId="4" xfId="0" applyFont="1" applyBorder="1" applyAlignment="1">
      <alignment vertical="top" wrapText="1" shrinkToFit="1"/>
    </xf>
    <xf numFmtId="0" fontId="3" fillId="0" borderId="5" xfId="0" applyFont="1" applyBorder="1" applyAlignment="1">
      <alignment vertical="center" wrapText="1" shrinkToFit="1"/>
    </xf>
    <xf numFmtId="164" fontId="5" fillId="2" borderId="2" xfId="0" applyNumberFormat="1" applyFont="1" applyFill="1" applyBorder="1" applyAlignment="1">
      <alignment horizontal="right" vertical="center" wrapText="1" shrinkToFit="1"/>
    </xf>
    <xf numFmtId="0" fontId="6" fillId="0" borderId="25" xfId="0" applyFont="1" applyBorder="1" applyAlignment="1">
      <alignment horizontal="center" vertical="center" wrapText="1" shrinkToFit="1"/>
    </xf>
    <xf numFmtId="0" fontId="3" fillId="5" borderId="19" xfId="0" applyFont="1" applyFill="1" applyBorder="1" applyAlignment="1">
      <alignment horizontal="left" vertical="center" wrapText="1" shrinkToFit="1"/>
    </xf>
    <xf numFmtId="0" fontId="5" fillId="0" borderId="10" xfId="0" applyFont="1" applyBorder="1" applyAlignment="1">
      <alignment horizontal="left" vertical="center" wrapText="1" shrinkToFit="1"/>
    </xf>
    <xf numFmtId="0" fontId="6" fillId="0" borderId="10" xfId="0" applyFont="1" applyBorder="1" applyAlignment="1">
      <alignment horizontal="left" vertical="center" wrapText="1" indent="2" shrinkToFit="1"/>
    </xf>
    <xf numFmtId="0" fontId="6" fillId="0" borderId="10" xfId="0" applyFont="1" applyBorder="1" applyAlignment="1">
      <alignment horizontal="left" vertical="center" wrapText="1" indent="4" shrinkToFit="1"/>
    </xf>
    <xf numFmtId="0" fontId="6" fillId="0" borderId="12" xfId="0" applyFont="1" applyBorder="1" applyAlignment="1">
      <alignment horizontal="left" vertical="center" wrapText="1" indent="2" shrinkToFit="1"/>
    </xf>
    <xf numFmtId="43" fontId="6" fillId="0" borderId="1" xfId="1" applyFont="1" applyBorder="1" applyAlignment="1">
      <alignment horizontal="center" vertical="center" wrapText="1" shrinkToFit="1"/>
    </xf>
    <xf numFmtId="0" fontId="8" fillId="0" borderId="9" xfId="0" applyFont="1" applyBorder="1" applyAlignment="1">
      <alignment horizontal="center" vertical="center" wrapText="1" shrinkToFit="1"/>
    </xf>
    <xf numFmtId="0" fontId="9" fillId="0" borderId="9" xfId="0" applyFont="1" applyBorder="1" applyAlignment="1">
      <alignment horizontal="center" vertical="center" wrapText="1" shrinkToFit="1"/>
    </xf>
    <xf numFmtId="167" fontId="6" fillId="0" borderId="1" xfId="1" applyNumberFormat="1" applyFont="1" applyBorder="1" applyAlignment="1">
      <alignment horizontal="center" vertical="center" wrapText="1" shrinkToFit="1"/>
    </xf>
    <xf numFmtId="0" fontId="6" fillId="0" borderId="13" xfId="0" applyFont="1" applyBorder="1" applyAlignment="1">
      <alignment horizontal="left" vertical="center" wrapText="1" indent="2" shrinkToFit="1"/>
    </xf>
    <xf numFmtId="165" fontId="5" fillId="0" borderId="26" xfId="0" applyNumberFormat="1" applyFont="1" applyBorder="1" applyAlignment="1">
      <alignment horizontal="left" vertical="center" wrapText="1" shrinkToFit="1"/>
    </xf>
    <xf numFmtId="2" fontId="5" fillId="0" borderId="26" xfId="0" applyNumberFormat="1" applyFont="1" applyBorder="1" applyAlignment="1">
      <alignment horizontal="center" vertical="center" wrapText="1" shrinkToFit="1"/>
    </xf>
    <xf numFmtId="2" fontId="5" fillId="0" borderId="20" xfId="0" applyNumberFormat="1" applyFont="1" applyBorder="1" applyAlignment="1">
      <alignment horizontal="center" vertical="center" wrapText="1" shrinkToFit="1"/>
    </xf>
    <xf numFmtId="43" fontId="5" fillId="0" borderId="1" xfId="1" applyFont="1" applyBorder="1" applyAlignment="1">
      <alignment horizontal="center" vertical="center" wrapText="1" shrinkToFit="1"/>
    </xf>
    <xf numFmtId="43" fontId="5" fillId="0" borderId="13" xfId="1" applyFont="1" applyBorder="1" applyAlignment="1">
      <alignment horizontal="center" vertical="center" wrapText="1" shrinkToFit="1"/>
    </xf>
    <xf numFmtId="43" fontId="6" fillId="0" borderId="13" xfId="1" applyFont="1" applyBorder="1" applyAlignment="1">
      <alignment horizontal="center" vertical="center" wrapText="1" shrinkToFit="1"/>
    </xf>
    <xf numFmtId="43" fontId="5" fillId="0" borderId="0" xfId="1" applyFont="1" applyAlignment="1">
      <alignment horizontal="center" vertical="center" wrapText="1" shrinkToFit="1"/>
    </xf>
    <xf numFmtId="43" fontId="6" fillId="0" borderId="1" xfId="1" applyFont="1" applyFill="1" applyBorder="1" applyAlignment="1">
      <alignment horizontal="center" vertical="center" wrapText="1" shrinkToFit="1"/>
    </xf>
    <xf numFmtId="43" fontId="2" fillId="0" borderId="0" xfId="1" applyFont="1" applyAlignment="1">
      <alignment wrapText="1" shrinkToFit="1"/>
    </xf>
    <xf numFmtId="0" fontId="2" fillId="0" borderId="0" xfId="0" applyFont="1" applyAlignment="1">
      <alignment horizontal="right" wrapText="1" shrinkToFit="1"/>
    </xf>
    <xf numFmtId="0" fontId="2" fillId="0" borderId="0" xfId="0" applyFont="1" applyAlignment="1">
      <alignment horizontal="center" wrapText="1" shrinkToFit="1"/>
    </xf>
    <xf numFmtId="43" fontId="5" fillId="6" borderId="2" xfId="1" applyFont="1" applyFill="1" applyBorder="1" applyAlignment="1">
      <alignment horizontal="right" vertical="center" wrapText="1" shrinkToFit="1"/>
    </xf>
    <xf numFmtId="43" fontId="5" fillId="7" borderId="2" xfId="1" applyFont="1" applyFill="1" applyBorder="1" applyAlignment="1">
      <alignment horizontal="right" vertical="center" wrapText="1" shrinkToFit="1"/>
    </xf>
    <xf numFmtId="9" fontId="2" fillId="0" borderId="0" xfId="2" applyFont="1" applyAlignment="1">
      <alignment wrapText="1" shrinkToFit="1"/>
    </xf>
    <xf numFmtId="168" fontId="2" fillId="0" borderId="0" xfId="0" applyNumberFormat="1" applyFont="1" applyAlignment="1">
      <alignment wrapText="1" shrinkToFit="1"/>
    </xf>
    <xf numFmtId="0" fontId="2" fillId="0" borderId="1" xfId="0" applyFont="1" applyBorder="1" applyAlignment="1">
      <alignment wrapText="1" shrinkToFit="1"/>
    </xf>
    <xf numFmtId="43" fontId="5" fillId="5" borderId="20" xfId="1" applyFont="1" applyFill="1" applyBorder="1" applyAlignment="1">
      <alignment horizontal="right" vertical="center" wrapText="1" shrinkToFit="1"/>
    </xf>
    <xf numFmtId="43" fontId="5" fillId="5" borderId="2" xfId="1" applyFont="1" applyFill="1" applyBorder="1" applyAlignment="1">
      <alignment horizontal="right" vertical="center" wrapText="1" shrinkToFit="1"/>
    </xf>
    <xf numFmtId="43" fontId="5" fillId="7" borderId="20" xfId="1" applyFont="1" applyFill="1" applyBorder="1" applyAlignment="1">
      <alignment horizontal="right" vertical="center" wrapText="1" shrinkToFit="1"/>
    </xf>
    <xf numFmtId="43" fontId="6" fillId="0" borderId="22" xfId="1" applyFont="1" applyBorder="1" applyAlignment="1">
      <alignment horizontal="center" vertical="center" wrapText="1" shrinkToFit="1"/>
    </xf>
    <xf numFmtId="0" fontId="2" fillId="0" borderId="21" xfId="0" applyFont="1" applyBorder="1" applyAlignment="1">
      <alignment vertical="top" wrapText="1" shrinkToFit="1"/>
    </xf>
    <xf numFmtId="0" fontId="2" fillId="0" borderId="19" xfId="0" applyFont="1" applyBorder="1" applyAlignment="1">
      <alignment vertical="top" wrapText="1" shrinkToFit="1"/>
    </xf>
    <xf numFmtId="0" fontId="2" fillId="0" borderId="13" xfId="0" applyFont="1" applyBorder="1" applyAlignment="1">
      <alignment vertical="top" wrapText="1" shrinkToFit="1"/>
    </xf>
    <xf numFmtId="0" fontId="3" fillId="0" borderId="0" xfId="0" applyFont="1" applyAlignment="1">
      <alignment horizontal="center" vertical="center" wrapText="1" shrinkToFit="1"/>
    </xf>
    <xf numFmtId="0" fontId="5" fillId="0" borderId="13" xfId="0" applyFont="1" applyBorder="1" applyAlignment="1">
      <alignment horizontal="center" vertical="center" wrapText="1" shrinkToFit="1"/>
    </xf>
    <xf numFmtId="0" fontId="10" fillId="0" borderId="0" xfId="0" applyFont="1" applyAlignment="1">
      <alignment vertical="center" wrapText="1" shrinkToFit="1"/>
    </xf>
    <xf numFmtId="2" fontId="3" fillId="0" borderId="14" xfId="0" applyNumberFormat="1" applyFont="1" applyBorder="1" applyAlignment="1">
      <alignment horizontal="center" vertical="center" wrapText="1" shrinkToFit="1"/>
    </xf>
    <xf numFmtId="0" fontId="3" fillId="0" borderId="13" xfId="0" applyFont="1" applyBorder="1" applyAlignment="1">
      <alignment horizontal="center" vertical="center" wrapText="1" shrinkToFit="1"/>
    </xf>
    <xf numFmtId="43" fontId="5" fillId="0" borderId="0" xfId="1" applyFont="1" applyBorder="1" applyAlignment="1">
      <alignment horizontal="center" vertical="center" wrapText="1" shrinkToFit="1"/>
    </xf>
    <xf numFmtId="0" fontId="2" fillId="3" borderId="3" xfId="0" applyFont="1" applyFill="1" applyBorder="1" applyAlignment="1">
      <alignment horizontal="center" vertical="center" wrapText="1" shrinkToFit="1"/>
    </xf>
    <xf numFmtId="0" fontId="2" fillId="3" borderId="4"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4" fillId="4" borderId="14" xfId="0" applyFont="1" applyFill="1" applyBorder="1" applyAlignment="1">
      <alignment horizontal="center" vertical="center" wrapText="1" shrinkToFit="1"/>
    </xf>
    <xf numFmtId="0" fontId="4" fillId="4" borderId="0" xfId="0" applyFont="1" applyFill="1" applyAlignment="1">
      <alignment horizontal="center" vertical="center" wrapText="1" shrinkToFit="1"/>
    </xf>
    <xf numFmtId="0" fontId="4" fillId="4" borderId="13" xfId="0" applyFont="1" applyFill="1" applyBorder="1" applyAlignment="1">
      <alignment horizontal="center" vertical="center" wrapText="1" shrinkToFit="1"/>
    </xf>
    <xf numFmtId="0" fontId="1" fillId="0" borderId="23" xfId="0" applyFont="1" applyBorder="1" applyAlignment="1">
      <alignment horizontal="left" vertical="center" wrapText="1" shrinkToFit="1"/>
    </xf>
    <xf numFmtId="0" fontId="1" fillId="0" borderId="21" xfId="0" applyFont="1" applyBorder="1" applyAlignment="1">
      <alignment horizontal="left" vertical="center" wrapText="1" shrinkToFit="1"/>
    </xf>
    <xf numFmtId="0" fontId="2" fillId="0" borderId="17" xfId="0" applyFont="1" applyBorder="1" applyAlignment="1">
      <alignment horizontal="center" vertical="center" wrapText="1" shrinkToFit="1"/>
    </xf>
    <xf numFmtId="0" fontId="2" fillId="0" borderId="15" xfId="0" applyFont="1" applyBorder="1" applyAlignment="1">
      <alignment horizontal="center" vertical="center" wrapText="1" shrinkToFit="1"/>
    </xf>
    <xf numFmtId="0" fontId="2" fillId="0" borderId="0" xfId="0" applyFont="1" applyAlignment="1">
      <alignment horizontal="center" vertical="center" wrapText="1" shrinkToFit="1"/>
    </xf>
    <xf numFmtId="2" fontId="3" fillId="5" borderId="6" xfId="0" applyNumberFormat="1" applyFont="1" applyFill="1" applyBorder="1" applyAlignment="1">
      <alignment horizontal="center" vertical="center" wrapText="1" shrinkToFit="1"/>
    </xf>
    <xf numFmtId="2" fontId="3" fillId="5" borderId="7" xfId="0" applyNumberFormat="1" applyFont="1" applyFill="1" applyBorder="1" applyAlignment="1">
      <alignment horizontal="center" vertical="center" wrapText="1" shrinkToFit="1"/>
    </xf>
    <xf numFmtId="0" fontId="3" fillId="5" borderId="16" xfId="0" applyFont="1" applyFill="1" applyBorder="1" applyAlignment="1">
      <alignment horizontal="center" vertical="center" wrapText="1" shrinkToFit="1"/>
    </xf>
    <xf numFmtId="0" fontId="3" fillId="5" borderId="12" xfId="0" applyFont="1" applyFill="1" applyBorder="1" applyAlignment="1">
      <alignment horizontal="center" vertical="center" wrapText="1" shrinkToFit="1"/>
    </xf>
    <xf numFmtId="14" fontId="2" fillId="0" borderId="4" xfId="0" applyNumberFormat="1" applyFont="1" applyBorder="1" applyAlignment="1">
      <alignment horizontal="left" vertical="center" wrapText="1" shrinkToFit="1"/>
    </xf>
    <xf numFmtId="0" fontId="2" fillId="0" borderId="23" xfId="0" applyFont="1" applyBorder="1" applyAlignment="1">
      <alignment horizontal="left" vertical="center" wrapText="1"/>
    </xf>
    <xf numFmtId="0" fontId="2" fillId="0" borderId="21" xfId="0" applyFont="1" applyBorder="1" applyAlignment="1">
      <alignment horizontal="left" vertical="center" wrapText="1"/>
    </xf>
    <xf numFmtId="0" fontId="2" fillId="0" borderId="19" xfId="0" applyFont="1" applyBorder="1" applyAlignment="1">
      <alignment horizontal="left" vertical="center" wrapText="1"/>
    </xf>
    <xf numFmtId="0" fontId="2" fillId="0" borderId="14"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 fillId="0" borderId="17"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5" fillId="6" borderId="3" xfId="0" applyFont="1" applyFill="1" applyBorder="1" applyAlignment="1">
      <alignment horizontal="center" vertical="center" wrapText="1" shrinkToFit="1"/>
    </xf>
    <xf numFmtId="0" fontId="5" fillId="6" borderId="5" xfId="0" applyFont="1" applyFill="1" applyBorder="1" applyAlignment="1">
      <alignment horizontal="center" vertical="center" wrapText="1" shrinkToFit="1"/>
    </xf>
    <xf numFmtId="0" fontId="5" fillId="7" borderId="17" xfId="0" applyFont="1" applyFill="1" applyBorder="1" applyAlignment="1">
      <alignment horizontal="center" vertical="center" wrapText="1" shrinkToFit="1"/>
    </xf>
    <xf numFmtId="0" fontId="5" fillId="7" borderId="8" xfId="0" applyFont="1" applyFill="1" applyBorder="1" applyAlignment="1">
      <alignment horizontal="center" vertical="center" wrapText="1" shrinkToFit="1"/>
    </xf>
    <xf numFmtId="0" fontId="5" fillId="7" borderId="3" xfId="0" applyFont="1" applyFill="1" applyBorder="1" applyAlignment="1">
      <alignment horizontal="center" vertical="center" wrapText="1" shrinkToFit="1"/>
    </xf>
    <xf numFmtId="0" fontId="5" fillId="7" borderId="5" xfId="0" applyFont="1" applyFill="1" applyBorder="1" applyAlignment="1">
      <alignment horizontal="center" vertical="center" wrapText="1" shrinkToFit="1"/>
    </xf>
    <xf numFmtId="0" fontId="3" fillId="7" borderId="3" xfId="0" applyFont="1" applyFill="1" applyBorder="1" applyAlignment="1">
      <alignment horizontal="center" vertical="center" wrapText="1" shrinkToFit="1"/>
    </xf>
    <xf numFmtId="0" fontId="3" fillId="7" borderId="4" xfId="0" applyFont="1" applyFill="1" applyBorder="1" applyAlignment="1">
      <alignment horizontal="center" vertical="center" wrapText="1" shrinkToFit="1"/>
    </xf>
    <xf numFmtId="0" fontId="3" fillId="7" borderId="5" xfId="0" applyFont="1" applyFill="1" applyBorder="1" applyAlignment="1">
      <alignment horizontal="center" vertical="center" wrapText="1" shrinkToFit="1"/>
    </xf>
    <xf numFmtId="0" fontId="5" fillId="5" borderId="3" xfId="0" applyFont="1" applyFill="1" applyBorder="1" applyAlignment="1">
      <alignment horizontal="center" vertical="center" wrapText="1" shrinkToFit="1"/>
    </xf>
    <xf numFmtId="0" fontId="5" fillId="5" borderId="5" xfId="0" applyFont="1" applyFill="1" applyBorder="1" applyAlignment="1">
      <alignment horizontal="center" vertical="center" wrapText="1" shrinkToFit="1"/>
    </xf>
    <xf numFmtId="0" fontId="3" fillId="4" borderId="3" xfId="0" applyFont="1" applyFill="1" applyBorder="1" applyAlignment="1">
      <alignment horizontal="center" vertical="center" wrapText="1" shrinkToFit="1"/>
    </xf>
    <xf numFmtId="0" fontId="3" fillId="4" borderId="4" xfId="0" applyFont="1" applyFill="1" applyBorder="1" applyAlignment="1">
      <alignment horizontal="center" vertical="center" wrapText="1" shrinkToFit="1"/>
    </xf>
    <xf numFmtId="0" fontId="3" fillId="4" borderId="5" xfId="0" applyFont="1" applyFill="1" applyBorder="1" applyAlignment="1">
      <alignment horizontal="center" vertical="center" wrapText="1" shrinkToFit="1"/>
    </xf>
  </cellXfs>
  <cellStyles count="3">
    <cellStyle name="Milliers" xfId="1" builtinId="3"/>
    <cellStyle name="Normal" xfId="0" builtinId="0"/>
    <cellStyle name="Pourcentag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209550</xdr:colOff>
      <xdr:row>0</xdr:row>
      <xdr:rowOff>28576</xdr:rowOff>
    </xdr:from>
    <xdr:to>
      <xdr:col>5</xdr:col>
      <xdr:colOff>95250</xdr:colOff>
      <xdr:row>0</xdr:row>
      <xdr:rowOff>553868</xdr:rowOff>
    </xdr:to>
    <xdr:pic>
      <xdr:nvPicPr>
        <xdr:cNvPr id="2" name="Picture 1">
          <a:extLst>
            <a:ext uri="{FF2B5EF4-FFF2-40B4-BE49-F238E27FC236}">
              <a16:creationId xmlns:a16="http://schemas.microsoft.com/office/drawing/2014/main" id="{95B301BA-06EE-4F07-A24E-ECC2D5E54CB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391025" y="28576"/>
          <a:ext cx="1266825" cy="525292"/>
        </a:xfrm>
        <a:prstGeom prst="rect">
          <a:avLst/>
        </a:prstGeom>
        <a:noFill/>
        <a:ln w="1">
          <a:noFill/>
          <a:miter lim="800000"/>
          <a:headEnd/>
          <a:tailEnd type="none" w="med" len="med"/>
        </a:ln>
        <a:effectLst/>
      </xdr:spPr>
    </xdr:pic>
    <xdr:clientData/>
  </xdr:twoCellAnchor>
  <xdr:twoCellAnchor>
    <xdr:from>
      <xdr:col>8</xdr:col>
      <xdr:colOff>0</xdr:colOff>
      <xdr:row>0</xdr:row>
      <xdr:rowOff>0</xdr:rowOff>
    </xdr:from>
    <xdr:to>
      <xdr:col>8</xdr:col>
      <xdr:colOff>0</xdr:colOff>
      <xdr:row>0</xdr:row>
      <xdr:rowOff>0</xdr:rowOff>
    </xdr:to>
    <xdr:pic>
      <xdr:nvPicPr>
        <xdr:cNvPr id="3" name="Picture 6" descr="Logo déf - 150903">
          <a:extLst>
            <a:ext uri="{FF2B5EF4-FFF2-40B4-BE49-F238E27FC236}">
              <a16:creationId xmlns:a16="http://schemas.microsoft.com/office/drawing/2014/main" id="{6F52F1BB-E117-4789-9FD5-F7F7F0A3FEBB}"/>
            </a:ext>
          </a:extLst>
        </xdr:cNvPr>
        <xdr:cNvPicPr preferRelativeResize="0">
          <a:picLocks noChangeArrowheads="1"/>
        </xdr:cNvPicPr>
      </xdr:nvPicPr>
      <xdr:blipFill>
        <a:blip xmlns:r="http://schemas.openxmlformats.org/officeDocument/2006/relationships" r:embed="rId2"/>
        <a:srcRect/>
        <a:stretch>
          <a:fillRect/>
        </a:stretch>
      </xdr:blipFill>
      <xdr:spPr bwMode="auto">
        <a:xfrm>
          <a:off x="5715000" y="0"/>
          <a:ext cx="0" cy="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4BD90-5ED3-480C-A1E0-E1620218DE16}">
  <sheetPr>
    <pageSetUpPr fitToPage="1"/>
  </sheetPr>
  <dimension ref="A1:W90"/>
  <sheetViews>
    <sheetView showZeros="0" tabSelected="1" zoomScaleNormal="100" zoomScaleSheetLayoutView="100" workbookViewId="0">
      <selection sqref="A1:H1"/>
    </sheetView>
  </sheetViews>
  <sheetFormatPr baseColWidth="10" defaultRowHeight="12.75" outlineLevelCol="1" x14ac:dyDescent="0.2"/>
  <cols>
    <col min="1" max="1" width="8.625" style="36" customWidth="1"/>
    <col min="2" max="2" width="42.125" style="37" customWidth="1"/>
    <col min="3" max="3" width="4.125" style="2" customWidth="1"/>
    <col min="4" max="4" width="7.375" style="2" bestFit="1" customWidth="1"/>
    <col min="5" max="6" width="10.75" style="2" customWidth="1" outlineLevel="1"/>
    <col min="7" max="7" width="12.75" style="2" customWidth="1"/>
    <col min="8" max="8" width="2.625" style="2" hidden="1" customWidth="1" outlineLevel="1"/>
    <col min="9" max="9" width="4.125" style="2" hidden="1" customWidth="1" outlineLevel="1"/>
    <col min="10" max="10" width="6.125" style="2" hidden="1" customWidth="1" outlineLevel="1"/>
    <col min="11" max="12" width="10.75" style="2" hidden="1" customWidth="1" outlineLevel="1"/>
    <col min="13" max="13" width="12.75" style="2" hidden="1" customWidth="1" outlineLevel="1"/>
    <col min="14" max="14" width="2.625" style="2" hidden="1" customWidth="1" outlineLevel="1"/>
    <col min="15" max="15" width="4.125" style="2" hidden="1" customWidth="1" outlineLevel="1"/>
    <col min="16" max="16" width="6.125" style="2" hidden="1" customWidth="1" outlineLevel="1"/>
    <col min="17" max="18" width="10.75" style="2" hidden="1" customWidth="1" outlineLevel="1"/>
    <col min="19" max="19" width="12.75" style="2" hidden="1" customWidth="1" outlineLevel="1"/>
    <col min="20" max="20" width="11" style="27" collapsed="1"/>
    <col min="21" max="21" width="7.5" style="27" bestFit="1" customWidth="1"/>
    <col min="22" max="16384" width="11" style="27"/>
  </cols>
  <sheetData>
    <row r="1" spans="1:22" s="1" customFormat="1" ht="48" customHeight="1" thickBot="1" x14ac:dyDescent="0.3">
      <c r="A1" s="97" t="s">
        <v>62</v>
      </c>
      <c r="B1" s="98"/>
      <c r="C1" s="98"/>
      <c r="D1" s="98"/>
      <c r="E1" s="98"/>
      <c r="F1" s="98"/>
      <c r="G1" s="98"/>
      <c r="H1" s="98"/>
      <c r="I1" s="82"/>
      <c r="J1" s="82"/>
      <c r="K1" s="82"/>
      <c r="L1" s="82"/>
      <c r="M1" s="82"/>
      <c r="N1" s="82"/>
      <c r="O1" s="82"/>
      <c r="P1" s="82"/>
      <c r="Q1" s="82"/>
      <c r="R1" s="82"/>
      <c r="S1" s="83"/>
    </row>
    <row r="2" spans="1:22" s="1" customFormat="1" ht="17.25" customHeight="1" thickBot="1" x14ac:dyDescent="0.3">
      <c r="A2" s="46"/>
      <c r="B2" s="106">
        <v>45824</v>
      </c>
      <c r="C2" s="106"/>
      <c r="D2" s="47"/>
      <c r="E2" s="47"/>
      <c r="F2" s="47"/>
      <c r="G2" s="47"/>
      <c r="H2" s="47"/>
      <c r="I2" s="48"/>
      <c r="J2" s="47"/>
      <c r="K2" s="47"/>
      <c r="L2" s="47"/>
      <c r="M2" s="47"/>
      <c r="N2" s="47"/>
      <c r="O2" s="48"/>
      <c r="P2" s="47"/>
      <c r="Q2" s="47"/>
      <c r="R2" s="47"/>
      <c r="S2" s="49"/>
    </row>
    <row r="3" spans="1:22" s="1" customFormat="1" ht="24" customHeight="1" x14ac:dyDescent="0.25">
      <c r="A3" s="94" t="s">
        <v>11</v>
      </c>
      <c r="B3" s="95"/>
      <c r="C3" s="95"/>
      <c r="D3" s="95"/>
      <c r="E3" s="95"/>
      <c r="F3" s="95"/>
      <c r="G3" s="95"/>
      <c r="H3" s="95"/>
      <c r="I3" s="95"/>
      <c r="J3" s="95"/>
      <c r="K3" s="95"/>
      <c r="L3" s="95"/>
      <c r="M3" s="95"/>
      <c r="N3" s="95"/>
      <c r="O3" s="95"/>
      <c r="P3" s="95"/>
      <c r="Q3" s="95"/>
      <c r="R3" s="95"/>
      <c r="S3" s="96"/>
    </row>
    <row r="4" spans="1:22" s="1" customFormat="1" ht="20.25" customHeight="1" thickBot="1" x14ac:dyDescent="0.3">
      <c r="A4" s="99" t="s">
        <v>10</v>
      </c>
      <c r="B4" s="100"/>
      <c r="C4" s="100"/>
      <c r="D4" s="100"/>
      <c r="E4" s="100"/>
      <c r="F4" s="100"/>
      <c r="G4" s="100"/>
      <c r="H4" s="101"/>
      <c r="S4" s="84"/>
    </row>
    <row r="5" spans="1:22" s="1" customFormat="1" ht="20.25" customHeight="1" thickBot="1" x14ac:dyDescent="0.3">
      <c r="A5" s="102"/>
      <c r="B5" s="104" t="s">
        <v>7</v>
      </c>
      <c r="C5" s="91" t="s">
        <v>42</v>
      </c>
      <c r="D5" s="92"/>
      <c r="E5" s="92"/>
      <c r="F5" s="92"/>
      <c r="G5" s="93"/>
      <c r="H5" s="2"/>
      <c r="I5" s="91" t="s">
        <v>49</v>
      </c>
      <c r="J5" s="92"/>
      <c r="K5" s="92"/>
      <c r="L5" s="92"/>
      <c r="M5" s="93"/>
      <c r="N5" s="2"/>
      <c r="O5" s="91" t="s">
        <v>42</v>
      </c>
      <c r="P5" s="92"/>
      <c r="Q5" s="92"/>
      <c r="R5" s="92"/>
      <c r="S5" s="93"/>
    </row>
    <row r="6" spans="1:22" ht="26.25" thickBot="1" x14ac:dyDescent="0.25">
      <c r="A6" s="103"/>
      <c r="B6" s="105"/>
      <c r="C6" s="26" t="s">
        <v>0</v>
      </c>
      <c r="D6" s="3" t="s">
        <v>1</v>
      </c>
      <c r="E6" s="3" t="s">
        <v>2</v>
      </c>
      <c r="F6" s="4" t="s">
        <v>3</v>
      </c>
      <c r="G6" s="4" t="s">
        <v>50</v>
      </c>
      <c r="H6" s="85"/>
      <c r="I6" s="26" t="s">
        <v>0</v>
      </c>
      <c r="J6" s="3" t="s">
        <v>1</v>
      </c>
      <c r="K6" s="3" t="s">
        <v>2</v>
      </c>
      <c r="L6" s="4" t="s">
        <v>3</v>
      </c>
      <c r="M6" s="4" t="s">
        <v>50</v>
      </c>
      <c r="N6" s="85"/>
      <c r="O6" s="26" t="s">
        <v>0</v>
      </c>
      <c r="P6" s="3" t="s">
        <v>1</v>
      </c>
      <c r="Q6" s="3" t="s">
        <v>2</v>
      </c>
      <c r="R6" s="4" t="s">
        <v>3</v>
      </c>
      <c r="S6" s="4" t="s">
        <v>50</v>
      </c>
    </row>
    <row r="7" spans="1:22" ht="13.5" customHeight="1" thickBot="1" x14ac:dyDescent="0.25">
      <c r="A7" s="13"/>
      <c r="B7" s="14"/>
      <c r="C7" s="14"/>
      <c r="D7" s="14"/>
      <c r="E7" s="14"/>
      <c r="F7" s="14"/>
      <c r="G7" s="14"/>
      <c r="H7" s="14"/>
      <c r="I7" s="14"/>
      <c r="J7" s="14"/>
      <c r="K7" s="14"/>
      <c r="L7" s="14"/>
      <c r="M7" s="14"/>
      <c r="N7" s="14"/>
      <c r="O7" s="14"/>
      <c r="P7" s="14"/>
      <c r="Q7" s="14"/>
      <c r="R7" s="14"/>
      <c r="S7" s="86"/>
    </row>
    <row r="8" spans="1:22" ht="13.5" thickBot="1" x14ac:dyDescent="0.25">
      <c r="A8" s="15"/>
      <c r="B8" s="5" t="s">
        <v>51</v>
      </c>
      <c r="C8" s="6"/>
      <c r="D8" s="6"/>
      <c r="E8" s="6"/>
      <c r="F8" s="6"/>
      <c r="G8" s="6"/>
      <c r="H8" s="6"/>
      <c r="I8" s="6"/>
      <c r="J8" s="6"/>
      <c r="K8" s="6"/>
      <c r="L8" s="6"/>
      <c r="M8" s="6"/>
      <c r="N8" s="6"/>
      <c r="O8" s="6"/>
      <c r="P8" s="6"/>
      <c r="Q8" s="6"/>
      <c r="R8" s="6"/>
      <c r="S8" s="7"/>
    </row>
    <row r="9" spans="1:22" ht="13.5" customHeight="1" x14ac:dyDescent="0.2">
      <c r="A9" s="13"/>
      <c r="B9" s="14"/>
      <c r="C9" s="14"/>
      <c r="D9" s="14"/>
      <c r="E9" s="14"/>
      <c r="F9" s="14"/>
      <c r="G9" s="14"/>
      <c r="H9" s="14"/>
      <c r="I9" s="14"/>
      <c r="J9" s="14"/>
      <c r="K9" s="14"/>
      <c r="L9" s="14"/>
      <c r="M9" s="14"/>
      <c r="N9" s="14"/>
      <c r="O9" s="14"/>
      <c r="P9" s="14"/>
      <c r="Q9" s="14"/>
      <c r="R9" s="14"/>
      <c r="S9" s="86"/>
    </row>
    <row r="10" spans="1:22" ht="13.5" customHeight="1" x14ac:dyDescent="0.2">
      <c r="A10" s="13"/>
      <c r="B10" s="87" t="s">
        <v>109</v>
      </c>
      <c r="C10" s="14"/>
      <c r="D10" s="14"/>
      <c r="E10" s="14"/>
      <c r="F10" s="14"/>
      <c r="G10" s="14"/>
      <c r="H10" s="14"/>
      <c r="I10" s="14"/>
      <c r="J10" s="14"/>
      <c r="K10" s="14"/>
      <c r="L10" s="14"/>
      <c r="M10" s="14"/>
      <c r="N10" s="14"/>
      <c r="O10" s="14"/>
      <c r="P10" s="14"/>
      <c r="Q10" s="14"/>
      <c r="R10" s="14"/>
      <c r="S10" s="86"/>
    </row>
    <row r="11" spans="1:22" ht="13.5" customHeight="1" x14ac:dyDescent="0.2">
      <c r="A11" s="13"/>
      <c r="B11" s="87" t="s">
        <v>110</v>
      </c>
      <c r="C11" s="14"/>
      <c r="D11" s="14"/>
      <c r="E11" s="14"/>
      <c r="F11" s="14"/>
      <c r="G11" s="14"/>
      <c r="H11" s="14"/>
      <c r="I11" s="14"/>
      <c r="J11" s="14"/>
      <c r="K11" s="14"/>
      <c r="L11" s="14"/>
      <c r="M11" s="14"/>
      <c r="N11" s="14"/>
      <c r="O11" s="14"/>
      <c r="P11" s="14"/>
      <c r="Q11" s="14"/>
      <c r="R11" s="14"/>
      <c r="S11" s="86"/>
    </row>
    <row r="12" spans="1:22" ht="13.5" customHeight="1" thickBot="1" x14ac:dyDescent="0.25">
      <c r="A12" s="13"/>
      <c r="B12" s="14"/>
      <c r="C12" s="14"/>
      <c r="D12" s="14"/>
      <c r="E12" s="14"/>
      <c r="F12" s="14"/>
      <c r="G12" s="14"/>
      <c r="H12" s="14"/>
      <c r="I12" s="14"/>
      <c r="J12" s="14"/>
      <c r="K12" s="14"/>
      <c r="L12" s="14"/>
      <c r="M12" s="14"/>
      <c r="N12" s="14"/>
      <c r="O12" s="14"/>
      <c r="P12" s="14"/>
      <c r="Q12" s="14"/>
      <c r="R12" s="14"/>
      <c r="S12" s="86"/>
    </row>
    <row r="13" spans="1:22" ht="30" customHeight="1" thickBot="1" x14ac:dyDescent="0.25">
      <c r="A13" s="15"/>
      <c r="B13" s="5" t="s">
        <v>6</v>
      </c>
      <c r="C13" s="6"/>
      <c r="D13" s="6"/>
      <c r="E13" s="6"/>
      <c r="F13" s="6"/>
      <c r="G13" s="6"/>
      <c r="H13" s="6"/>
      <c r="I13" s="6"/>
      <c r="J13" s="6"/>
      <c r="K13" s="6"/>
      <c r="L13" s="6"/>
      <c r="M13" s="6"/>
      <c r="N13" s="6"/>
      <c r="O13" s="6"/>
      <c r="P13" s="6"/>
      <c r="Q13" s="6"/>
      <c r="R13" s="6"/>
      <c r="S13" s="7"/>
    </row>
    <row r="14" spans="1:22" ht="9" customHeight="1" thickBot="1" x14ac:dyDescent="0.25">
      <c r="A14" s="88"/>
      <c r="B14" s="85"/>
      <c r="C14" s="85"/>
      <c r="D14" s="85"/>
      <c r="E14" s="85"/>
      <c r="F14" s="85"/>
      <c r="G14" s="85"/>
      <c r="H14" s="85"/>
      <c r="I14" s="85"/>
      <c r="J14" s="85"/>
      <c r="K14" s="85"/>
      <c r="L14" s="85"/>
      <c r="M14" s="85"/>
      <c r="N14" s="85"/>
      <c r="O14" s="85"/>
      <c r="P14" s="85"/>
      <c r="Q14" s="85"/>
      <c r="R14" s="85"/>
      <c r="S14" s="89"/>
    </row>
    <row r="15" spans="1:22" ht="17.25" customHeight="1" x14ac:dyDescent="0.2">
      <c r="A15" s="40">
        <v>4</v>
      </c>
      <c r="B15" s="52" t="s">
        <v>15</v>
      </c>
      <c r="C15" s="25"/>
      <c r="D15" s="22"/>
      <c r="E15" s="22"/>
      <c r="F15" s="22"/>
      <c r="G15" s="23"/>
      <c r="H15" s="85"/>
      <c r="I15" s="25"/>
      <c r="J15" s="22"/>
      <c r="K15" s="22"/>
      <c r="L15" s="22"/>
      <c r="M15" s="23"/>
      <c r="N15" s="85"/>
      <c r="O15" s="25"/>
      <c r="P15" s="22"/>
      <c r="Q15" s="22"/>
      <c r="R15" s="22"/>
      <c r="S15" s="23"/>
    </row>
    <row r="16" spans="1:22" ht="30" x14ac:dyDescent="0.2">
      <c r="A16" s="41">
        <v>3.1</v>
      </c>
      <c r="B16" s="53" t="s">
        <v>16</v>
      </c>
      <c r="C16" s="8"/>
      <c r="D16" s="34"/>
      <c r="E16" s="38"/>
      <c r="F16" s="65"/>
      <c r="G16" s="66">
        <f>SUM(F17:F27)</f>
        <v>0</v>
      </c>
      <c r="H16" s="28"/>
      <c r="I16" s="8"/>
      <c r="J16" s="34"/>
      <c r="K16" s="38"/>
      <c r="L16" s="45"/>
      <c r="M16" s="43">
        <f>SUM(L17:L27)</f>
        <v>0</v>
      </c>
      <c r="N16" s="28"/>
      <c r="O16" s="8"/>
      <c r="P16" s="34"/>
      <c r="Q16" s="38"/>
      <c r="R16" s="45"/>
      <c r="S16" s="43">
        <f>SUM(R17:R27)</f>
        <v>0</v>
      </c>
      <c r="U16" s="75"/>
      <c r="V16" s="76"/>
    </row>
    <row r="17" spans="1:19" ht="15" x14ac:dyDescent="0.2">
      <c r="A17" s="9" t="s">
        <v>70</v>
      </c>
      <c r="B17" s="54" t="s">
        <v>17</v>
      </c>
      <c r="C17" s="8" t="s">
        <v>4</v>
      </c>
      <c r="D17" s="34">
        <v>1</v>
      </c>
      <c r="E17" s="81">
        <v>0</v>
      </c>
      <c r="F17" s="57">
        <f t="shared" ref="F17:F39" si="0">D17*E17</f>
        <v>0</v>
      </c>
      <c r="G17" s="67"/>
      <c r="H17" s="28"/>
      <c r="I17" s="8" t="s">
        <v>4</v>
      </c>
      <c r="J17" s="34"/>
      <c r="K17" s="38"/>
      <c r="L17" s="30">
        <f t="shared" ref="L17:L28" si="1">J17*K17</f>
        <v>0</v>
      </c>
      <c r="M17" s="29"/>
      <c r="N17" s="28"/>
      <c r="O17" s="8" t="s">
        <v>4</v>
      </c>
      <c r="P17" s="34"/>
      <c r="Q17" s="38"/>
      <c r="R17" s="30">
        <f t="shared" ref="R17:R28" si="2">P17*Q17</f>
        <v>0</v>
      </c>
      <c r="S17" s="29"/>
    </row>
    <row r="18" spans="1:19" ht="15" x14ac:dyDescent="0.2">
      <c r="A18" s="9" t="s">
        <v>71</v>
      </c>
      <c r="B18" s="54" t="s">
        <v>18</v>
      </c>
      <c r="C18" s="8" t="s">
        <v>4</v>
      </c>
      <c r="D18" s="34">
        <v>1</v>
      </c>
      <c r="E18" s="81">
        <v>0</v>
      </c>
      <c r="F18" s="57">
        <f t="shared" si="0"/>
        <v>0</v>
      </c>
      <c r="G18" s="67"/>
      <c r="H18" s="28"/>
      <c r="I18" s="8" t="s">
        <v>4</v>
      </c>
      <c r="J18" s="34"/>
      <c r="K18" s="38"/>
      <c r="L18" s="30">
        <f t="shared" si="1"/>
        <v>0</v>
      </c>
      <c r="M18" s="29"/>
      <c r="N18" s="28"/>
      <c r="O18" s="8" t="s">
        <v>4</v>
      </c>
      <c r="P18" s="34"/>
      <c r="Q18" s="38"/>
      <c r="R18" s="30">
        <f t="shared" si="2"/>
        <v>0</v>
      </c>
      <c r="S18" s="29"/>
    </row>
    <row r="19" spans="1:19" ht="15" x14ac:dyDescent="0.2">
      <c r="A19" s="9" t="s">
        <v>72</v>
      </c>
      <c r="B19" s="54" t="s">
        <v>19</v>
      </c>
      <c r="C19" s="8" t="s">
        <v>4</v>
      </c>
      <c r="D19" s="34">
        <v>1</v>
      </c>
      <c r="E19" s="81">
        <v>0</v>
      </c>
      <c r="F19" s="57">
        <f t="shared" si="0"/>
        <v>0</v>
      </c>
      <c r="G19" s="67"/>
      <c r="H19" s="28"/>
      <c r="I19" s="8" t="s">
        <v>4</v>
      </c>
      <c r="J19" s="34"/>
      <c r="K19" s="38"/>
      <c r="L19" s="30">
        <f t="shared" si="1"/>
        <v>0</v>
      </c>
      <c r="M19" s="29"/>
      <c r="N19" s="28"/>
      <c r="O19" s="8" t="s">
        <v>4</v>
      </c>
      <c r="P19" s="34"/>
      <c r="Q19" s="38"/>
      <c r="R19" s="30">
        <f t="shared" si="2"/>
        <v>0</v>
      </c>
      <c r="S19" s="29"/>
    </row>
    <row r="20" spans="1:19" ht="15" x14ac:dyDescent="0.2">
      <c r="A20" s="9" t="s">
        <v>73</v>
      </c>
      <c r="B20" s="54" t="s">
        <v>20</v>
      </c>
      <c r="C20" s="8" t="s">
        <v>4</v>
      </c>
      <c r="D20" s="34">
        <v>1</v>
      </c>
      <c r="E20" s="81">
        <v>0</v>
      </c>
      <c r="F20" s="57">
        <f t="shared" si="0"/>
        <v>0</v>
      </c>
      <c r="G20" s="67"/>
      <c r="H20" s="28"/>
      <c r="I20" s="8" t="s">
        <v>4</v>
      </c>
      <c r="J20" s="34"/>
      <c r="K20" s="38"/>
      <c r="L20" s="30">
        <f t="shared" si="1"/>
        <v>0</v>
      </c>
      <c r="M20" s="29"/>
      <c r="N20" s="28"/>
      <c r="O20" s="8" t="s">
        <v>4</v>
      </c>
      <c r="P20" s="34"/>
      <c r="Q20" s="38"/>
      <c r="R20" s="30">
        <f t="shared" si="2"/>
        <v>0</v>
      </c>
      <c r="S20" s="29"/>
    </row>
    <row r="21" spans="1:19" ht="15" customHeight="1" x14ac:dyDescent="0.2">
      <c r="A21" s="9" t="s">
        <v>74</v>
      </c>
      <c r="B21" s="54" t="s">
        <v>21</v>
      </c>
      <c r="C21" s="59" t="s">
        <v>55</v>
      </c>
      <c r="D21" s="34"/>
      <c r="E21" s="81">
        <v>0</v>
      </c>
      <c r="F21" s="57">
        <f t="shared" si="0"/>
        <v>0</v>
      </c>
      <c r="G21" s="67"/>
      <c r="H21" s="28"/>
      <c r="I21" s="59" t="s">
        <v>55</v>
      </c>
      <c r="J21" s="34"/>
      <c r="K21" s="38"/>
      <c r="L21" s="30">
        <f t="shared" si="1"/>
        <v>0</v>
      </c>
      <c r="M21" s="29"/>
      <c r="N21" s="28"/>
      <c r="O21" s="59" t="s">
        <v>55</v>
      </c>
      <c r="P21" s="34"/>
      <c r="Q21" s="38"/>
      <c r="R21" s="30">
        <f t="shared" si="2"/>
        <v>0</v>
      </c>
      <c r="S21" s="29"/>
    </row>
    <row r="22" spans="1:19" ht="15" x14ac:dyDescent="0.2">
      <c r="A22" s="9" t="s">
        <v>75</v>
      </c>
      <c r="B22" s="54" t="s">
        <v>22</v>
      </c>
      <c r="C22" s="8" t="s">
        <v>4</v>
      </c>
      <c r="D22" s="34">
        <v>1</v>
      </c>
      <c r="E22" s="81">
        <v>0</v>
      </c>
      <c r="F22" s="57">
        <f t="shared" si="0"/>
        <v>0</v>
      </c>
      <c r="G22" s="67"/>
      <c r="H22" s="28"/>
      <c r="I22" s="8" t="s">
        <v>4</v>
      </c>
      <c r="J22" s="34"/>
      <c r="K22" s="38"/>
      <c r="L22" s="30">
        <f t="shared" si="1"/>
        <v>0</v>
      </c>
      <c r="M22" s="29"/>
      <c r="N22" s="28"/>
      <c r="O22" s="8" t="s">
        <v>4</v>
      </c>
      <c r="P22" s="34"/>
      <c r="Q22" s="38"/>
      <c r="R22" s="30">
        <f t="shared" si="2"/>
        <v>0</v>
      </c>
      <c r="S22" s="29"/>
    </row>
    <row r="23" spans="1:19" ht="15" x14ac:dyDescent="0.2">
      <c r="A23" s="9" t="s">
        <v>76</v>
      </c>
      <c r="B23" s="54" t="s">
        <v>23</v>
      </c>
      <c r="C23" s="8" t="s">
        <v>4</v>
      </c>
      <c r="D23" s="34">
        <v>1</v>
      </c>
      <c r="E23" s="81">
        <v>0</v>
      </c>
      <c r="F23" s="57">
        <f t="shared" si="0"/>
        <v>0</v>
      </c>
      <c r="G23" s="67"/>
      <c r="H23" s="28"/>
      <c r="I23" s="8" t="s">
        <v>4</v>
      </c>
      <c r="J23" s="34"/>
      <c r="K23" s="38"/>
      <c r="L23" s="30">
        <f t="shared" si="1"/>
        <v>0</v>
      </c>
      <c r="M23" s="29"/>
      <c r="N23" s="28"/>
      <c r="O23" s="8" t="s">
        <v>4</v>
      </c>
      <c r="P23" s="34"/>
      <c r="Q23" s="38"/>
      <c r="R23" s="30">
        <f t="shared" si="2"/>
        <v>0</v>
      </c>
      <c r="S23" s="29"/>
    </row>
    <row r="24" spans="1:19" ht="15" x14ac:dyDescent="0.2">
      <c r="A24" s="9" t="s">
        <v>77</v>
      </c>
      <c r="B24" s="54" t="s">
        <v>52</v>
      </c>
      <c r="C24" s="8" t="s">
        <v>4</v>
      </c>
      <c r="D24" s="34">
        <v>1</v>
      </c>
      <c r="E24" s="81">
        <v>0</v>
      </c>
      <c r="F24" s="57">
        <f t="shared" si="0"/>
        <v>0</v>
      </c>
      <c r="G24" s="67"/>
      <c r="H24" s="28"/>
      <c r="I24" s="8" t="s">
        <v>4</v>
      </c>
      <c r="J24" s="34"/>
      <c r="K24" s="38"/>
      <c r="L24" s="30">
        <f t="shared" si="1"/>
        <v>0</v>
      </c>
      <c r="M24" s="29"/>
      <c r="N24" s="28"/>
      <c r="O24" s="8" t="s">
        <v>4</v>
      </c>
      <c r="P24" s="34"/>
      <c r="Q24" s="38"/>
      <c r="R24" s="30">
        <f t="shared" si="2"/>
        <v>0</v>
      </c>
      <c r="S24" s="29"/>
    </row>
    <row r="25" spans="1:19" ht="15" x14ac:dyDescent="0.2">
      <c r="A25" s="9" t="s">
        <v>78</v>
      </c>
      <c r="B25" s="54" t="s">
        <v>24</v>
      </c>
      <c r="C25" s="8" t="s">
        <v>4</v>
      </c>
      <c r="D25" s="34">
        <v>1</v>
      </c>
      <c r="E25" s="81">
        <v>0</v>
      </c>
      <c r="F25" s="57">
        <f t="shared" si="0"/>
        <v>0</v>
      </c>
      <c r="G25" s="67"/>
      <c r="H25" s="28"/>
      <c r="I25" s="8" t="s">
        <v>4</v>
      </c>
      <c r="J25" s="34"/>
      <c r="K25" s="38"/>
      <c r="L25" s="30">
        <f t="shared" si="1"/>
        <v>0</v>
      </c>
      <c r="M25" s="29"/>
      <c r="N25" s="28"/>
      <c r="O25" s="8" t="s">
        <v>4</v>
      </c>
      <c r="P25" s="34"/>
      <c r="Q25" s="38"/>
      <c r="R25" s="30">
        <f t="shared" si="2"/>
        <v>0</v>
      </c>
      <c r="S25" s="29"/>
    </row>
    <row r="26" spans="1:19" ht="15" x14ac:dyDescent="0.2">
      <c r="A26" s="9" t="s">
        <v>79</v>
      </c>
      <c r="B26" s="54" t="s">
        <v>25</v>
      </c>
      <c r="C26" s="8" t="s">
        <v>4</v>
      </c>
      <c r="D26" s="34">
        <v>1</v>
      </c>
      <c r="E26" s="81">
        <v>0</v>
      </c>
      <c r="F26" s="57">
        <f t="shared" si="0"/>
        <v>0</v>
      </c>
      <c r="G26" s="67"/>
      <c r="H26" s="28"/>
      <c r="I26" s="8" t="s">
        <v>4</v>
      </c>
      <c r="J26" s="34"/>
      <c r="K26" s="38"/>
      <c r="L26" s="30">
        <f t="shared" si="1"/>
        <v>0</v>
      </c>
      <c r="M26" s="29"/>
      <c r="N26" s="28"/>
      <c r="O26" s="8" t="s">
        <v>4</v>
      </c>
      <c r="P26" s="34"/>
      <c r="Q26" s="38"/>
      <c r="R26" s="30">
        <f t="shared" si="2"/>
        <v>0</v>
      </c>
      <c r="S26" s="29"/>
    </row>
    <row r="27" spans="1:19" ht="15" x14ac:dyDescent="0.2">
      <c r="A27" s="9" t="s">
        <v>80</v>
      </c>
      <c r="B27" s="54" t="s">
        <v>26</v>
      </c>
      <c r="C27" s="8" t="s">
        <v>4</v>
      </c>
      <c r="D27" s="34">
        <v>1</v>
      </c>
      <c r="E27" s="81">
        <v>0</v>
      </c>
      <c r="F27" s="57">
        <f t="shared" si="0"/>
        <v>0</v>
      </c>
      <c r="G27" s="67"/>
      <c r="H27" s="28"/>
      <c r="I27" s="8" t="s">
        <v>4</v>
      </c>
      <c r="J27" s="34"/>
      <c r="K27" s="38"/>
      <c r="L27" s="30">
        <f t="shared" si="1"/>
        <v>0</v>
      </c>
      <c r="M27" s="29"/>
      <c r="N27" s="28"/>
      <c r="O27" s="8" t="s">
        <v>4</v>
      </c>
      <c r="P27" s="34"/>
      <c r="Q27" s="38"/>
      <c r="R27" s="30">
        <f t="shared" si="2"/>
        <v>0</v>
      </c>
      <c r="S27" s="29"/>
    </row>
    <row r="28" spans="1:19" ht="15" x14ac:dyDescent="0.2">
      <c r="A28" s="9"/>
      <c r="B28" s="54"/>
      <c r="C28" s="8"/>
      <c r="D28" s="34"/>
      <c r="E28" s="81"/>
      <c r="F28" s="57"/>
      <c r="G28" s="67"/>
      <c r="H28" s="28"/>
      <c r="I28" s="8"/>
      <c r="J28" s="34"/>
      <c r="K28" s="38"/>
      <c r="L28" s="30">
        <f t="shared" si="1"/>
        <v>0</v>
      </c>
      <c r="M28" s="29"/>
      <c r="N28" s="28"/>
      <c r="O28" s="8"/>
      <c r="P28" s="34"/>
      <c r="Q28" s="38"/>
      <c r="R28" s="30">
        <f t="shared" si="2"/>
        <v>0</v>
      </c>
      <c r="S28" s="29"/>
    </row>
    <row r="29" spans="1:19" ht="30" x14ac:dyDescent="0.2">
      <c r="A29" s="41">
        <v>3.2</v>
      </c>
      <c r="B29" s="53" t="s">
        <v>27</v>
      </c>
      <c r="C29" s="8"/>
      <c r="D29" s="34"/>
      <c r="E29" s="81"/>
      <c r="F29" s="57"/>
      <c r="G29" s="66">
        <f>SUM(F30:F36)</f>
        <v>0</v>
      </c>
      <c r="H29" s="28"/>
      <c r="I29" s="8"/>
      <c r="J29" s="34"/>
      <c r="K29" s="38"/>
      <c r="L29" s="30"/>
      <c r="M29" s="43">
        <f>SUM(L30:L35)</f>
        <v>0</v>
      </c>
      <c r="N29" s="28"/>
      <c r="O29" s="8"/>
      <c r="P29" s="34"/>
      <c r="Q29" s="38"/>
      <c r="R29" s="30"/>
      <c r="S29" s="43">
        <f>SUM(R30:R35)</f>
        <v>0</v>
      </c>
    </row>
    <row r="30" spans="1:19" ht="15" x14ac:dyDescent="0.2">
      <c r="A30" s="9" t="s">
        <v>81</v>
      </c>
      <c r="B30" s="54" t="s">
        <v>34</v>
      </c>
      <c r="C30" s="8" t="s">
        <v>4</v>
      </c>
      <c r="D30" s="34">
        <v>1</v>
      </c>
      <c r="E30" s="81">
        <v>0</v>
      </c>
      <c r="F30" s="57">
        <f t="shared" si="0"/>
        <v>0</v>
      </c>
      <c r="G30" s="67"/>
      <c r="H30" s="28"/>
      <c r="I30" s="8" t="s">
        <v>4</v>
      </c>
      <c r="J30" s="34"/>
      <c r="K30" s="38"/>
      <c r="L30" s="30">
        <f t="shared" ref="L30:L35" si="3">J30*K30</f>
        <v>0</v>
      </c>
      <c r="M30" s="29"/>
      <c r="N30" s="28"/>
      <c r="O30" s="8" t="s">
        <v>4</v>
      </c>
      <c r="P30" s="34"/>
      <c r="Q30" s="38"/>
      <c r="R30" s="30">
        <f t="shared" ref="R30:R35" si="4">P30*Q30</f>
        <v>0</v>
      </c>
      <c r="S30" s="29"/>
    </row>
    <row r="31" spans="1:19" ht="15" x14ac:dyDescent="0.2">
      <c r="A31" s="9" t="s">
        <v>82</v>
      </c>
      <c r="B31" s="54" t="s">
        <v>63</v>
      </c>
      <c r="C31" s="8" t="s">
        <v>4</v>
      </c>
      <c r="D31" s="34">
        <v>1</v>
      </c>
      <c r="E31" s="81">
        <v>0</v>
      </c>
      <c r="F31" s="57">
        <f t="shared" si="0"/>
        <v>0</v>
      </c>
      <c r="G31" s="67"/>
      <c r="H31" s="28"/>
      <c r="I31" s="8" t="s">
        <v>4</v>
      </c>
      <c r="J31" s="34"/>
      <c r="K31" s="38"/>
      <c r="L31" s="30">
        <f t="shared" si="3"/>
        <v>0</v>
      </c>
      <c r="M31" s="29"/>
      <c r="N31" s="28"/>
      <c r="O31" s="8" t="s">
        <v>4</v>
      </c>
      <c r="P31" s="34"/>
      <c r="Q31" s="38"/>
      <c r="R31" s="30">
        <f t="shared" si="4"/>
        <v>0</v>
      </c>
      <c r="S31" s="29"/>
    </row>
    <row r="32" spans="1:19" ht="15" x14ac:dyDescent="0.2">
      <c r="A32" s="9" t="s">
        <v>83</v>
      </c>
      <c r="B32" s="54" t="s">
        <v>64</v>
      </c>
      <c r="C32" s="8" t="s">
        <v>44</v>
      </c>
      <c r="D32" s="57">
        <f>19.3</f>
        <v>19.3</v>
      </c>
      <c r="E32" s="81">
        <v>0</v>
      </c>
      <c r="F32" s="57">
        <f t="shared" si="0"/>
        <v>0</v>
      </c>
      <c r="G32" s="67"/>
      <c r="H32" s="28"/>
      <c r="I32" s="8" t="s">
        <v>44</v>
      </c>
      <c r="J32" s="34"/>
      <c r="K32" s="38"/>
      <c r="L32" s="30"/>
      <c r="M32" s="29"/>
      <c r="N32" s="28"/>
      <c r="O32" s="8" t="s">
        <v>44</v>
      </c>
      <c r="P32" s="34"/>
      <c r="Q32" s="38"/>
      <c r="R32" s="30"/>
      <c r="S32" s="29"/>
    </row>
    <row r="33" spans="1:23" ht="15" x14ac:dyDescent="0.2">
      <c r="A33" s="9" t="s">
        <v>84</v>
      </c>
      <c r="B33" s="54" t="s">
        <v>61</v>
      </c>
      <c r="C33" s="8" t="s">
        <v>4</v>
      </c>
      <c r="D33" s="34">
        <v>1</v>
      </c>
      <c r="E33" s="81">
        <v>0</v>
      </c>
      <c r="F33" s="57">
        <f t="shared" si="0"/>
        <v>0</v>
      </c>
      <c r="G33" s="67"/>
      <c r="H33" s="28"/>
      <c r="I33" s="8" t="s">
        <v>4</v>
      </c>
      <c r="J33" s="34"/>
      <c r="K33" s="38"/>
      <c r="L33" s="30"/>
      <c r="M33" s="29"/>
      <c r="N33" s="28"/>
      <c r="O33" s="8" t="s">
        <v>4</v>
      </c>
      <c r="P33" s="34"/>
      <c r="Q33" s="38"/>
      <c r="R33" s="30"/>
      <c r="S33" s="29"/>
    </row>
    <row r="34" spans="1:23" ht="15" x14ac:dyDescent="0.2">
      <c r="A34" s="9" t="s">
        <v>85</v>
      </c>
      <c r="B34" s="54" t="s">
        <v>60</v>
      </c>
      <c r="C34" s="8" t="s">
        <v>4</v>
      </c>
      <c r="D34" s="34">
        <f>1</f>
        <v>1</v>
      </c>
      <c r="E34" s="81">
        <v>0</v>
      </c>
      <c r="F34" s="57">
        <f t="shared" si="0"/>
        <v>0</v>
      </c>
      <c r="G34" s="67"/>
      <c r="H34" s="28"/>
      <c r="I34" s="8" t="s">
        <v>4</v>
      </c>
      <c r="J34" s="34"/>
      <c r="K34" s="38"/>
      <c r="L34" s="30"/>
      <c r="M34" s="29"/>
      <c r="N34" s="28"/>
      <c r="O34" s="8" t="s">
        <v>4</v>
      </c>
      <c r="P34" s="34"/>
      <c r="Q34" s="38"/>
      <c r="R34" s="30"/>
      <c r="S34" s="29"/>
    </row>
    <row r="35" spans="1:23" ht="15" x14ac:dyDescent="0.2">
      <c r="A35" s="9" t="s">
        <v>86</v>
      </c>
      <c r="B35" s="54" t="s">
        <v>53</v>
      </c>
      <c r="C35" s="8" t="s">
        <v>44</v>
      </c>
      <c r="D35" s="57">
        <f>1.8*3</f>
        <v>5.4</v>
      </c>
      <c r="E35" s="81">
        <v>0</v>
      </c>
      <c r="F35" s="57">
        <f t="shared" si="0"/>
        <v>0</v>
      </c>
      <c r="G35" s="67"/>
      <c r="H35" s="28"/>
      <c r="I35" s="8" t="s">
        <v>44</v>
      </c>
      <c r="J35" s="34"/>
      <c r="K35" s="38"/>
      <c r="L35" s="30">
        <f t="shared" si="3"/>
        <v>0</v>
      </c>
      <c r="M35" s="29"/>
      <c r="N35" s="28"/>
      <c r="O35" s="8" t="s">
        <v>44</v>
      </c>
      <c r="P35" s="34"/>
      <c r="Q35" s="38"/>
      <c r="R35" s="30">
        <f t="shared" si="4"/>
        <v>0</v>
      </c>
      <c r="S35" s="29"/>
    </row>
    <row r="36" spans="1:23" ht="15" x14ac:dyDescent="0.2">
      <c r="A36" s="9" t="s">
        <v>87</v>
      </c>
      <c r="B36" s="54" t="s">
        <v>28</v>
      </c>
      <c r="C36" s="8" t="s">
        <v>43</v>
      </c>
      <c r="D36" s="34">
        <f>19.4*1.8-1.8*2*0.3-1.8*(1.85+6.4)</f>
        <v>18.990000000000002</v>
      </c>
      <c r="E36" s="81">
        <v>0</v>
      </c>
      <c r="F36" s="57">
        <f>D36*E36</f>
        <v>0</v>
      </c>
      <c r="G36" s="67"/>
      <c r="H36" s="28"/>
      <c r="I36" s="8" t="s">
        <v>43</v>
      </c>
      <c r="J36" s="34"/>
      <c r="K36" s="38"/>
      <c r="L36" s="30">
        <f>J36*K36</f>
        <v>0</v>
      </c>
      <c r="M36" s="29"/>
      <c r="N36" s="28"/>
      <c r="O36" s="8" t="s">
        <v>43</v>
      </c>
      <c r="P36" s="34"/>
      <c r="Q36" s="38"/>
      <c r="R36" s="30">
        <f>P36*Q36</f>
        <v>0</v>
      </c>
      <c r="S36" s="29"/>
    </row>
    <row r="37" spans="1:23" ht="15" x14ac:dyDescent="0.2">
      <c r="A37" s="9"/>
      <c r="B37" s="27"/>
      <c r="C37" s="8"/>
      <c r="D37" s="77"/>
      <c r="E37" s="81"/>
      <c r="F37" s="57"/>
      <c r="G37" s="67"/>
      <c r="H37" s="28"/>
      <c r="I37" s="8"/>
      <c r="J37" s="34"/>
      <c r="K37" s="38"/>
      <c r="L37" s="30">
        <f t="shared" ref="L37" si="5">J37*K37</f>
        <v>0</v>
      </c>
      <c r="M37" s="29"/>
      <c r="N37" s="28"/>
      <c r="O37" s="8"/>
      <c r="P37" s="34"/>
      <c r="Q37" s="38"/>
      <c r="R37" s="30">
        <f t="shared" ref="R37" si="6">P37*Q37</f>
        <v>0</v>
      </c>
      <c r="S37" s="29"/>
    </row>
    <row r="38" spans="1:23" ht="15" x14ac:dyDescent="0.2">
      <c r="A38" s="41">
        <v>3.3</v>
      </c>
      <c r="B38" s="53" t="s">
        <v>29</v>
      </c>
      <c r="C38" s="8"/>
      <c r="D38" s="34"/>
      <c r="E38" s="81"/>
      <c r="F38" s="57"/>
      <c r="G38" s="66">
        <f>SUM(F38:F39)</f>
        <v>0</v>
      </c>
      <c r="H38" s="28"/>
      <c r="I38" s="8"/>
      <c r="J38" s="34"/>
      <c r="K38" s="38"/>
      <c r="L38" s="30"/>
      <c r="M38" s="43">
        <f>SUM(L38:L39)</f>
        <v>0</v>
      </c>
      <c r="N38" s="28"/>
      <c r="O38" s="8"/>
      <c r="P38" s="34"/>
      <c r="Q38" s="38"/>
      <c r="R38" s="30"/>
      <c r="S38" s="43">
        <f>SUM(R38:R39)</f>
        <v>0</v>
      </c>
      <c r="U38" s="72"/>
      <c r="V38" s="72"/>
      <c r="W38" s="71"/>
    </row>
    <row r="39" spans="1:23" ht="15" x14ac:dyDescent="0.2">
      <c r="A39" s="9" t="s">
        <v>88</v>
      </c>
      <c r="B39" s="54" t="s">
        <v>65</v>
      </c>
      <c r="C39" s="8" t="s">
        <v>45</v>
      </c>
      <c r="D39" s="57">
        <f>(5*(1.5*1*0.7)+(1.5*1*1.1)+(1.5*1*1.43)+5*(1.5*1*1.7))</f>
        <v>21.795000000000002</v>
      </c>
      <c r="E39" s="81">
        <v>0</v>
      </c>
      <c r="F39" s="57">
        <f t="shared" si="0"/>
        <v>0</v>
      </c>
      <c r="G39" s="67"/>
      <c r="H39" s="28"/>
      <c r="I39" s="8" t="s">
        <v>45</v>
      </c>
      <c r="J39" s="34"/>
      <c r="K39" s="38"/>
      <c r="L39" s="30">
        <f t="shared" ref="L39:L40" si="7">J39*K39</f>
        <v>0</v>
      </c>
      <c r="M39" s="29"/>
      <c r="N39" s="28"/>
      <c r="O39" s="8" t="s">
        <v>45</v>
      </c>
      <c r="P39" s="34"/>
      <c r="Q39" s="38"/>
      <c r="R39" s="30">
        <f t="shared" ref="R39:R40" si="8">P39*Q39</f>
        <v>0</v>
      </c>
      <c r="S39" s="29"/>
      <c r="U39" s="70"/>
    </row>
    <row r="40" spans="1:23" ht="15" x14ac:dyDescent="0.2">
      <c r="A40" s="9"/>
      <c r="B40" s="54"/>
      <c r="C40" s="8"/>
      <c r="D40" s="34"/>
      <c r="E40" s="81"/>
      <c r="F40" s="57"/>
      <c r="G40" s="67"/>
      <c r="H40" s="28"/>
      <c r="I40" s="8"/>
      <c r="J40" s="34"/>
      <c r="K40" s="38"/>
      <c r="L40" s="30">
        <f t="shared" si="7"/>
        <v>0</v>
      </c>
      <c r="M40" s="29"/>
      <c r="N40" s="28"/>
      <c r="O40" s="8"/>
      <c r="P40" s="34"/>
      <c r="Q40" s="38"/>
      <c r="R40" s="30">
        <f t="shared" si="8"/>
        <v>0</v>
      </c>
      <c r="S40" s="29"/>
    </row>
    <row r="41" spans="1:23" ht="15" x14ac:dyDescent="0.2">
      <c r="A41" s="41">
        <v>3.4</v>
      </c>
      <c r="B41" s="53" t="s">
        <v>37</v>
      </c>
      <c r="C41" s="8"/>
      <c r="D41" s="34"/>
      <c r="E41" s="81"/>
      <c r="F41" s="57"/>
      <c r="G41" s="66">
        <f>SUM(F41:F55)</f>
        <v>0</v>
      </c>
      <c r="H41" s="28"/>
      <c r="I41" s="8"/>
      <c r="J41" s="34"/>
      <c r="K41" s="38"/>
      <c r="L41" s="30"/>
      <c r="M41" s="43">
        <f>SUM(L41:L53)</f>
        <v>0</v>
      </c>
      <c r="N41" s="28"/>
      <c r="O41" s="8"/>
      <c r="P41" s="34"/>
      <c r="Q41" s="38"/>
      <c r="R41" s="30"/>
      <c r="S41" s="43">
        <f>SUM(R41:R53)</f>
        <v>0</v>
      </c>
    </row>
    <row r="42" spans="1:23" ht="15" x14ac:dyDescent="0.2">
      <c r="A42" s="9" t="s">
        <v>89</v>
      </c>
      <c r="B42" s="54" t="s">
        <v>32</v>
      </c>
      <c r="C42" s="8"/>
      <c r="D42" s="34"/>
      <c r="E42" s="81"/>
      <c r="F42" s="57"/>
      <c r="G42" s="67"/>
      <c r="H42" s="28"/>
      <c r="I42" s="8"/>
      <c r="J42" s="34"/>
      <c r="K42" s="38"/>
      <c r="L42" s="30">
        <f t="shared" ref="L42:L62" si="9">J42*K42</f>
        <v>0</v>
      </c>
      <c r="M42" s="29"/>
      <c r="N42" s="28"/>
      <c r="O42" s="8"/>
      <c r="P42" s="34"/>
      <c r="Q42" s="38"/>
      <c r="R42" s="30">
        <f t="shared" ref="R42:R62" si="10">P42*Q42</f>
        <v>0</v>
      </c>
      <c r="S42" s="29"/>
    </row>
    <row r="43" spans="1:23" ht="15" x14ac:dyDescent="0.2">
      <c r="A43" s="16" t="s">
        <v>90</v>
      </c>
      <c r="B43" s="55" t="s">
        <v>67</v>
      </c>
      <c r="C43" s="8" t="s">
        <v>45</v>
      </c>
      <c r="D43" s="57">
        <f>(0.7*1.8)/2*19.3</f>
        <v>12.159000000000001</v>
      </c>
      <c r="E43" s="81">
        <v>0</v>
      </c>
      <c r="F43" s="57">
        <f t="shared" ref="F43:F62" si="11">D43*E43</f>
        <v>0</v>
      </c>
      <c r="G43" s="67"/>
      <c r="H43" s="28"/>
      <c r="I43" s="8" t="s">
        <v>45</v>
      </c>
      <c r="J43" s="34"/>
      <c r="K43" s="38"/>
      <c r="L43" s="30"/>
      <c r="M43" s="29"/>
      <c r="N43" s="28"/>
      <c r="O43" s="8" t="s">
        <v>45</v>
      </c>
      <c r="P43" s="34"/>
      <c r="Q43" s="38"/>
      <c r="R43" s="30"/>
      <c r="S43" s="29"/>
    </row>
    <row r="44" spans="1:23" ht="15" x14ac:dyDescent="0.2">
      <c r="A44" s="16" t="s">
        <v>91</v>
      </c>
      <c r="B44" s="55" t="s">
        <v>35</v>
      </c>
      <c r="C44" s="8" t="s">
        <v>4</v>
      </c>
      <c r="D44" s="60">
        <v>1</v>
      </c>
      <c r="E44" s="81">
        <v>0</v>
      </c>
      <c r="F44" s="57">
        <f t="shared" si="11"/>
        <v>0</v>
      </c>
      <c r="G44" s="67"/>
      <c r="H44" s="28"/>
      <c r="I44" s="8" t="s">
        <v>4</v>
      </c>
      <c r="J44" s="34"/>
      <c r="K44" s="38"/>
      <c r="L44" s="30">
        <f t="shared" si="9"/>
        <v>0</v>
      </c>
      <c r="M44" s="29"/>
      <c r="N44" s="28"/>
      <c r="O44" s="8" t="s">
        <v>4</v>
      </c>
      <c r="P44" s="34"/>
      <c r="Q44" s="38"/>
      <c r="R44" s="30">
        <f t="shared" si="10"/>
        <v>0</v>
      </c>
      <c r="S44" s="29"/>
    </row>
    <row r="45" spans="1:23" ht="15" x14ac:dyDescent="0.2">
      <c r="A45" s="16" t="s">
        <v>92</v>
      </c>
      <c r="B45" s="55" t="s">
        <v>33</v>
      </c>
      <c r="C45" s="8" t="s">
        <v>43</v>
      </c>
      <c r="D45" s="57">
        <f>(19.4-0.6)*1.8</f>
        <v>33.839999999999996</v>
      </c>
      <c r="E45" s="81">
        <v>0</v>
      </c>
      <c r="F45" s="57">
        <f t="shared" si="11"/>
        <v>0</v>
      </c>
      <c r="G45" s="67"/>
      <c r="H45" s="28"/>
      <c r="I45" s="8" t="s">
        <v>43</v>
      </c>
      <c r="J45" s="34"/>
      <c r="K45" s="38"/>
      <c r="L45" s="30">
        <f t="shared" si="9"/>
        <v>0</v>
      </c>
      <c r="M45" s="29"/>
      <c r="N45" s="28"/>
      <c r="O45" s="8" t="s">
        <v>43</v>
      </c>
      <c r="P45" s="34"/>
      <c r="Q45" s="38"/>
      <c r="R45" s="30">
        <f t="shared" si="10"/>
        <v>0</v>
      </c>
      <c r="S45" s="29"/>
    </row>
    <row r="46" spans="1:23" ht="15" x14ac:dyDescent="0.2">
      <c r="A46" s="16" t="s">
        <v>93</v>
      </c>
      <c r="B46" s="55" t="s">
        <v>36</v>
      </c>
      <c r="C46" s="8" t="s">
        <v>45</v>
      </c>
      <c r="D46" s="57">
        <f>0.2*0.5*19.4</f>
        <v>1.94</v>
      </c>
      <c r="E46" s="81">
        <v>0</v>
      </c>
      <c r="F46" s="57">
        <f t="shared" si="11"/>
        <v>0</v>
      </c>
      <c r="G46" s="67"/>
      <c r="H46" s="28"/>
      <c r="I46" s="8" t="s">
        <v>45</v>
      </c>
      <c r="J46" s="34"/>
      <c r="K46" s="38"/>
      <c r="L46" s="30">
        <f t="shared" si="9"/>
        <v>0</v>
      </c>
      <c r="M46" s="29"/>
      <c r="N46" s="28"/>
      <c r="O46" s="8" t="s">
        <v>45</v>
      </c>
      <c r="P46" s="34"/>
      <c r="Q46" s="38"/>
      <c r="R46" s="30">
        <f t="shared" si="10"/>
        <v>0</v>
      </c>
      <c r="S46" s="29"/>
    </row>
    <row r="47" spans="1:23" ht="15" x14ac:dyDescent="0.2">
      <c r="A47" s="9" t="s">
        <v>94</v>
      </c>
      <c r="B47" s="54" t="s">
        <v>38</v>
      </c>
      <c r="C47" s="8"/>
      <c r="D47" s="34"/>
      <c r="E47" s="81">
        <v>0</v>
      </c>
      <c r="F47" s="57">
        <f t="shared" si="11"/>
        <v>0</v>
      </c>
      <c r="G47" s="67"/>
      <c r="H47" s="28"/>
      <c r="I47" s="8"/>
      <c r="J47" s="34"/>
      <c r="K47" s="38"/>
      <c r="L47" s="30">
        <f t="shared" si="9"/>
        <v>0</v>
      </c>
      <c r="M47" s="29"/>
      <c r="N47" s="28"/>
      <c r="O47" s="8"/>
      <c r="P47" s="34"/>
      <c r="Q47" s="38"/>
      <c r="R47" s="30">
        <f t="shared" si="10"/>
        <v>0</v>
      </c>
      <c r="S47" s="29"/>
    </row>
    <row r="48" spans="1:23" ht="15" x14ac:dyDescent="0.2">
      <c r="A48" s="16" t="s">
        <v>96</v>
      </c>
      <c r="B48" s="55" t="s">
        <v>46</v>
      </c>
      <c r="C48" s="8" t="s">
        <v>45</v>
      </c>
      <c r="D48" s="57">
        <f>3*1.8*0.4*0.6</f>
        <v>1.296</v>
      </c>
      <c r="E48" s="81">
        <v>0</v>
      </c>
      <c r="F48" s="57">
        <f t="shared" si="11"/>
        <v>0</v>
      </c>
      <c r="G48" s="67"/>
      <c r="H48" s="28"/>
      <c r="I48" s="8" t="s">
        <v>45</v>
      </c>
      <c r="J48" s="34"/>
      <c r="K48" s="38"/>
      <c r="L48" s="30">
        <f t="shared" si="9"/>
        <v>0</v>
      </c>
      <c r="M48" s="29"/>
      <c r="N48" s="28"/>
      <c r="O48" s="8" t="s">
        <v>45</v>
      </c>
      <c r="P48" s="34"/>
      <c r="Q48" s="38"/>
      <c r="R48" s="30">
        <f t="shared" si="10"/>
        <v>0</v>
      </c>
      <c r="S48" s="29"/>
    </row>
    <row r="49" spans="1:19" ht="15" x14ac:dyDescent="0.2">
      <c r="A49" s="16" t="s">
        <v>95</v>
      </c>
      <c r="B49" s="55" t="s">
        <v>47</v>
      </c>
      <c r="C49" s="8" t="s">
        <v>43</v>
      </c>
      <c r="D49" s="57">
        <f>3*1.8*0.7</f>
        <v>3.78</v>
      </c>
      <c r="E49" s="81">
        <v>0</v>
      </c>
      <c r="F49" s="57">
        <f t="shared" si="11"/>
        <v>0</v>
      </c>
      <c r="G49" s="67"/>
      <c r="H49" s="28"/>
      <c r="I49" s="8" t="s">
        <v>43</v>
      </c>
      <c r="J49" s="34"/>
      <c r="K49" s="38"/>
      <c r="L49" s="30">
        <f t="shared" si="9"/>
        <v>0</v>
      </c>
      <c r="M49" s="29"/>
      <c r="N49" s="28"/>
      <c r="O49" s="8" t="s">
        <v>43</v>
      </c>
      <c r="P49" s="34"/>
      <c r="Q49" s="38"/>
      <c r="R49" s="30">
        <f t="shared" si="10"/>
        <v>0</v>
      </c>
      <c r="S49" s="29"/>
    </row>
    <row r="50" spans="1:19" ht="15" x14ac:dyDescent="0.2">
      <c r="A50" s="16" t="s">
        <v>97</v>
      </c>
      <c r="B50" s="55" t="s">
        <v>48</v>
      </c>
      <c r="C50" s="8" t="s">
        <v>44</v>
      </c>
      <c r="D50" s="57">
        <f>3*1.8</f>
        <v>5.4</v>
      </c>
      <c r="E50" s="81">
        <v>0</v>
      </c>
      <c r="F50" s="57">
        <f t="shared" si="11"/>
        <v>0</v>
      </c>
      <c r="G50" s="67"/>
      <c r="H50" s="28"/>
      <c r="I50" s="8" t="s">
        <v>44</v>
      </c>
      <c r="J50" s="34"/>
      <c r="K50" s="38"/>
      <c r="L50" s="30">
        <f t="shared" si="9"/>
        <v>0</v>
      </c>
      <c r="M50" s="29"/>
      <c r="N50" s="28"/>
      <c r="O50" s="8" t="s">
        <v>44</v>
      </c>
      <c r="P50" s="34"/>
      <c r="Q50" s="38"/>
      <c r="R50" s="30">
        <f t="shared" si="10"/>
        <v>0</v>
      </c>
      <c r="S50" s="29"/>
    </row>
    <row r="51" spans="1:19" ht="15" x14ac:dyDescent="0.2">
      <c r="A51" s="9" t="s">
        <v>98</v>
      </c>
      <c r="B51" s="54" t="s">
        <v>56</v>
      </c>
      <c r="C51" s="8" t="s">
        <v>4</v>
      </c>
      <c r="D51" s="60">
        <v>1</v>
      </c>
      <c r="E51" s="81">
        <v>0</v>
      </c>
      <c r="F51" s="57">
        <f t="shared" si="11"/>
        <v>0</v>
      </c>
      <c r="G51" s="67"/>
      <c r="H51" s="28"/>
      <c r="I51" s="8" t="s">
        <v>68</v>
      </c>
      <c r="J51" s="34"/>
      <c r="K51" s="38"/>
      <c r="L51" s="30"/>
      <c r="M51" s="29"/>
      <c r="N51" s="28"/>
      <c r="O51" s="8" t="s">
        <v>68</v>
      </c>
      <c r="P51" s="34"/>
      <c r="Q51" s="38"/>
      <c r="R51" s="30"/>
      <c r="S51" s="29"/>
    </row>
    <row r="52" spans="1:19" ht="15" x14ac:dyDescent="0.2">
      <c r="A52" s="9" t="s">
        <v>99</v>
      </c>
      <c r="B52" s="54" t="s">
        <v>66</v>
      </c>
      <c r="C52" s="8" t="s">
        <v>4</v>
      </c>
      <c r="D52" s="34">
        <v>1</v>
      </c>
      <c r="E52" s="81">
        <v>0</v>
      </c>
      <c r="F52" s="57">
        <f t="shared" si="11"/>
        <v>0</v>
      </c>
      <c r="G52" s="67"/>
      <c r="H52" s="28"/>
      <c r="I52" s="8" t="s">
        <v>4</v>
      </c>
      <c r="J52" s="34"/>
      <c r="K52" s="38"/>
      <c r="L52" s="30"/>
      <c r="M52" s="29"/>
      <c r="N52" s="28"/>
      <c r="O52" s="8" t="s">
        <v>4</v>
      </c>
      <c r="P52" s="34"/>
      <c r="Q52" s="38"/>
      <c r="R52" s="30"/>
      <c r="S52" s="29"/>
    </row>
    <row r="53" spans="1:19" ht="15" x14ac:dyDescent="0.2">
      <c r="A53" s="9" t="s">
        <v>100</v>
      </c>
      <c r="B53" s="54" t="s">
        <v>111</v>
      </c>
      <c r="C53" s="8" t="s">
        <v>43</v>
      </c>
      <c r="D53" s="69">
        <v>110</v>
      </c>
      <c r="E53" s="81">
        <v>0</v>
      </c>
      <c r="F53" s="57">
        <f t="shared" si="11"/>
        <v>0</v>
      </c>
      <c r="G53" s="67"/>
      <c r="H53" s="28"/>
      <c r="I53" s="8" t="s">
        <v>43</v>
      </c>
      <c r="J53" s="34"/>
      <c r="K53" s="38"/>
      <c r="L53" s="30">
        <f t="shared" si="9"/>
        <v>0</v>
      </c>
      <c r="M53" s="29"/>
      <c r="N53" s="28"/>
      <c r="O53" s="8" t="s">
        <v>43</v>
      </c>
      <c r="P53" s="34"/>
      <c r="Q53" s="38"/>
      <c r="R53" s="30">
        <f t="shared" si="10"/>
        <v>0</v>
      </c>
      <c r="S53" s="29"/>
    </row>
    <row r="54" spans="1:19" ht="15" x14ac:dyDescent="0.2">
      <c r="A54" s="9"/>
      <c r="B54" s="55" t="s">
        <v>112</v>
      </c>
      <c r="C54" s="8" t="s">
        <v>43</v>
      </c>
      <c r="D54" s="69">
        <f>110</f>
        <v>110</v>
      </c>
      <c r="E54" s="81">
        <v>0</v>
      </c>
      <c r="F54" s="57">
        <f t="shared" si="11"/>
        <v>0</v>
      </c>
      <c r="G54" s="67"/>
      <c r="H54" s="28"/>
      <c r="I54" s="8"/>
      <c r="J54" s="34"/>
      <c r="K54" s="38"/>
      <c r="L54" s="30"/>
      <c r="M54" s="29"/>
      <c r="N54" s="28"/>
      <c r="O54" s="8"/>
      <c r="P54" s="34"/>
      <c r="Q54" s="38"/>
      <c r="R54" s="30"/>
      <c r="S54" s="29"/>
    </row>
    <row r="55" spans="1:19" ht="15" x14ac:dyDescent="0.2">
      <c r="A55" s="9"/>
      <c r="B55" s="55" t="s">
        <v>113</v>
      </c>
      <c r="C55" s="8" t="s">
        <v>43</v>
      </c>
      <c r="D55" s="69">
        <f>D49*2</f>
        <v>7.56</v>
      </c>
      <c r="E55" s="81">
        <v>0</v>
      </c>
      <c r="F55" s="57">
        <f t="shared" si="11"/>
        <v>0</v>
      </c>
      <c r="G55" s="67"/>
      <c r="H55" s="28"/>
      <c r="I55" s="8"/>
      <c r="J55" s="34"/>
      <c r="K55" s="38"/>
      <c r="L55" s="30"/>
      <c r="M55" s="29"/>
      <c r="N55" s="28"/>
      <c r="O55" s="8"/>
      <c r="P55" s="34"/>
      <c r="Q55" s="38"/>
      <c r="R55" s="30"/>
      <c r="S55" s="29"/>
    </row>
    <row r="56" spans="1:19" ht="15" x14ac:dyDescent="0.2">
      <c r="A56" s="9"/>
      <c r="B56" s="54"/>
      <c r="C56" s="8"/>
      <c r="D56" s="34"/>
      <c r="E56" s="81"/>
      <c r="F56" s="57"/>
      <c r="G56" s="67"/>
      <c r="H56" s="28"/>
      <c r="I56" s="8"/>
      <c r="J56" s="34"/>
      <c r="K56" s="38"/>
      <c r="L56" s="30">
        <f t="shared" si="9"/>
        <v>0</v>
      </c>
      <c r="M56" s="29"/>
      <c r="N56" s="28"/>
      <c r="O56" s="8"/>
      <c r="P56" s="34"/>
      <c r="Q56" s="38"/>
      <c r="R56" s="30">
        <f t="shared" si="10"/>
        <v>0</v>
      </c>
      <c r="S56" s="29"/>
    </row>
    <row r="57" spans="1:19" ht="15" x14ac:dyDescent="0.2">
      <c r="A57" s="41">
        <v>3.5</v>
      </c>
      <c r="B57" s="53" t="s">
        <v>30</v>
      </c>
      <c r="C57" s="8"/>
      <c r="D57" s="34"/>
      <c r="E57" s="81"/>
      <c r="F57" s="57"/>
      <c r="G57" s="66">
        <f>SUM(F57:F62)</f>
        <v>0</v>
      </c>
      <c r="H57" s="28"/>
      <c r="I57" s="8"/>
      <c r="J57" s="34"/>
      <c r="K57" s="38"/>
      <c r="L57" s="30">
        <f t="shared" si="9"/>
        <v>0</v>
      </c>
      <c r="M57" s="43">
        <f>SUM(L57:L61)</f>
        <v>0</v>
      </c>
      <c r="N57" s="28"/>
      <c r="O57" s="8"/>
      <c r="P57" s="34"/>
      <c r="Q57" s="38"/>
      <c r="R57" s="30">
        <f t="shared" si="10"/>
        <v>0</v>
      </c>
      <c r="S57" s="43">
        <f>SUM(R57:R61)</f>
        <v>0</v>
      </c>
    </row>
    <row r="58" spans="1:19" ht="15" x14ac:dyDescent="0.2">
      <c r="A58" s="9" t="s">
        <v>101</v>
      </c>
      <c r="B58" s="54" t="s">
        <v>39</v>
      </c>
      <c r="C58" s="58"/>
      <c r="D58" s="34"/>
      <c r="E58" s="81"/>
      <c r="F58" s="57"/>
      <c r="G58" s="67"/>
      <c r="H58" s="28"/>
      <c r="I58" s="58" t="s">
        <v>54</v>
      </c>
      <c r="J58" s="34"/>
      <c r="K58" s="38"/>
      <c r="L58" s="30">
        <f t="shared" si="9"/>
        <v>0</v>
      </c>
      <c r="M58" s="29"/>
      <c r="N58" s="28"/>
      <c r="O58" s="58" t="s">
        <v>54</v>
      </c>
      <c r="P58" s="34"/>
      <c r="Q58" s="38"/>
      <c r="R58" s="30">
        <f t="shared" si="10"/>
        <v>0</v>
      </c>
      <c r="S58" s="29"/>
    </row>
    <row r="59" spans="1:19" ht="15" x14ac:dyDescent="0.2">
      <c r="A59" s="16" t="s">
        <v>102</v>
      </c>
      <c r="B59" s="55" t="s">
        <v>57</v>
      </c>
      <c r="C59" s="8" t="s">
        <v>44</v>
      </c>
      <c r="D59" s="57">
        <v>20</v>
      </c>
      <c r="E59" s="81">
        <v>0</v>
      </c>
      <c r="F59" s="57">
        <f t="shared" si="11"/>
        <v>0</v>
      </c>
      <c r="G59" s="67"/>
      <c r="H59" s="28"/>
      <c r="I59" s="8" t="s">
        <v>44</v>
      </c>
      <c r="J59" s="34"/>
      <c r="K59" s="38"/>
      <c r="L59" s="30">
        <f t="shared" si="9"/>
        <v>0</v>
      </c>
      <c r="M59" s="29"/>
      <c r="N59" s="28"/>
      <c r="O59" s="8" t="s">
        <v>44</v>
      </c>
      <c r="P59" s="34"/>
      <c r="Q59" s="38"/>
      <c r="R59" s="30">
        <f t="shared" si="10"/>
        <v>0</v>
      </c>
      <c r="S59" s="29"/>
    </row>
    <row r="60" spans="1:19" ht="15" x14ac:dyDescent="0.2">
      <c r="A60" s="16" t="s">
        <v>104</v>
      </c>
      <c r="B60" s="55" t="s">
        <v>58</v>
      </c>
      <c r="C60" s="8" t="s">
        <v>0</v>
      </c>
      <c r="D60" s="60">
        <v>1</v>
      </c>
      <c r="E60" s="81">
        <v>0</v>
      </c>
      <c r="F60" s="57">
        <f t="shared" si="11"/>
        <v>0</v>
      </c>
      <c r="G60" s="67"/>
      <c r="H60" s="28"/>
      <c r="I60" s="8" t="s">
        <v>0</v>
      </c>
      <c r="J60" s="34"/>
      <c r="K60" s="38"/>
      <c r="L60" s="30">
        <f t="shared" si="9"/>
        <v>0</v>
      </c>
      <c r="M60" s="29"/>
      <c r="N60" s="28"/>
      <c r="O60" s="8" t="s">
        <v>0</v>
      </c>
      <c r="P60" s="34"/>
      <c r="Q60" s="38"/>
      <c r="R60" s="30">
        <f t="shared" si="10"/>
        <v>0</v>
      </c>
      <c r="S60" s="29"/>
    </row>
    <row r="61" spans="1:19" ht="15" x14ac:dyDescent="0.2">
      <c r="A61" s="9" t="s">
        <v>103</v>
      </c>
      <c r="B61" s="54" t="s">
        <v>31</v>
      </c>
      <c r="C61" s="58"/>
      <c r="D61" s="34"/>
      <c r="E61" s="81"/>
      <c r="F61" s="57"/>
      <c r="G61" s="67"/>
      <c r="H61" s="28"/>
      <c r="I61" s="58" t="s">
        <v>54</v>
      </c>
      <c r="J61" s="34"/>
      <c r="K61" s="38"/>
      <c r="L61" s="30">
        <f t="shared" si="9"/>
        <v>0</v>
      </c>
      <c r="M61" s="29"/>
      <c r="N61" s="28"/>
      <c r="O61" s="58" t="s">
        <v>54</v>
      </c>
      <c r="P61" s="34"/>
      <c r="Q61" s="38"/>
      <c r="R61" s="30">
        <f t="shared" si="10"/>
        <v>0</v>
      </c>
      <c r="S61" s="29"/>
    </row>
    <row r="62" spans="1:19" ht="15" x14ac:dyDescent="0.2">
      <c r="A62" s="16" t="s">
        <v>105</v>
      </c>
      <c r="B62" s="55" t="s">
        <v>59</v>
      </c>
      <c r="C62" s="8" t="s">
        <v>44</v>
      </c>
      <c r="D62" s="57">
        <v>20</v>
      </c>
      <c r="E62" s="81">
        <v>0</v>
      </c>
      <c r="F62" s="57">
        <f t="shared" si="11"/>
        <v>0</v>
      </c>
      <c r="G62" s="67"/>
      <c r="H62" s="28"/>
      <c r="I62" s="8" t="s">
        <v>44</v>
      </c>
      <c r="J62" s="34"/>
      <c r="K62" s="38"/>
      <c r="L62" s="30">
        <f t="shared" si="9"/>
        <v>0</v>
      </c>
      <c r="M62" s="29"/>
      <c r="N62" s="28"/>
      <c r="O62" s="8" t="s">
        <v>44</v>
      </c>
      <c r="P62" s="34"/>
      <c r="Q62" s="38"/>
      <c r="R62" s="30">
        <f t="shared" si="10"/>
        <v>0</v>
      </c>
      <c r="S62" s="29"/>
    </row>
    <row r="63" spans="1:19" ht="15" x14ac:dyDescent="0.2">
      <c r="A63" s="16"/>
      <c r="B63" s="55"/>
      <c r="C63" s="8"/>
      <c r="D63" s="57"/>
      <c r="E63" s="38"/>
      <c r="F63" s="57"/>
      <c r="G63" s="67"/>
      <c r="H63" s="28"/>
      <c r="I63" s="8"/>
      <c r="J63" s="34"/>
      <c r="K63" s="38"/>
      <c r="L63" s="30"/>
      <c r="M63" s="29"/>
      <c r="N63" s="28"/>
      <c r="O63" s="8"/>
      <c r="P63" s="34"/>
      <c r="Q63" s="38"/>
      <c r="R63" s="30"/>
      <c r="S63" s="29"/>
    </row>
    <row r="64" spans="1:19" ht="15.75" thickBot="1" x14ac:dyDescent="0.25">
      <c r="A64" s="11"/>
      <c r="B64" s="56"/>
      <c r="C64" s="12"/>
      <c r="D64" s="35"/>
      <c r="E64" s="39"/>
      <c r="F64" s="33"/>
      <c r="G64" s="44"/>
      <c r="H64" s="32"/>
      <c r="I64" s="12"/>
      <c r="J64" s="35"/>
      <c r="K64" s="39"/>
      <c r="L64" s="33"/>
      <c r="M64" s="44"/>
      <c r="N64" s="32"/>
      <c r="O64" s="12"/>
      <c r="P64" s="35"/>
      <c r="Q64" s="39"/>
      <c r="R64" s="33"/>
      <c r="S64" s="44"/>
    </row>
    <row r="65" spans="1:19" ht="15" customHeight="1" thickBot="1" x14ac:dyDescent="0.25">
      <c r="A65" s="125" t="s">
        <v>9</v>
      </c>
      <c r="B65" s="126"/>
      <c r="C65" s="14"/>
      <c r="D65" s="14"/>
      <c r="E65" s="14"/>
      <c r="F65" s="78">
        <f>SUM(F16:F64)</f>
        <v>0</v>
      </c>
      <c r="G65" s="78">
        <f>SUM(G16:G64)</f>
        <v>0</v>
      </c>
      <c r="H65" s="14"/>
      <c r="I65" s="14"/>
      <c r="J65" s="14"/>
      <c r="K65" s="14"/>
      <c r="L65" s="42">
        <f>SUM(L16:L64)</f>
        <v>0</v>
      </c>
      <c r="M65" s="42">
        <f>SUM(M16:M64)</f>
        <v>0</v>
      </c>
      <c r="N65" s="14"/>
      <c r="O65" s="14"/>
      <c r="P65" s="14"/>
      <c r="Q65" s="14"/>
      <c r="R65" s="42">
        <f>SUM(R16:R64)</f>
        <v>0</v>
      </c>
      <c r="S65" s="42">
        <f>SUM(S16:S64)</f>
        <v>0</v>
      </c>
    </row>
    <row r="66" spans="1:19" ht="15.75" thickBot="1" x14ac:dyDescent="0.25">
      <c r="A66" s="13"/>
      <c r="B66" s="14"/>
      <c r="C66" s="14"/>
      <c r="D66" s="14"/>
      <c r="E66" s="14"/>
      <c r="F66" s="90"/>
      <c r="G66" s="90"/>
      <c r="H66" s="14"/>
      <c r="I66" s="14"/>
      <c r="J66" s="14"/>
      <c r="K66" s="14"/>
      <c r="L66" s="14"/>
      <c r="M66" s="14"/>
      <c r="N66" s="14"/>
      <c r="O66" s="14"/>
      <c r="P66" s="14"/>
      <c r="Q66" s="14"/>
      <c r="R66" s="14"/>
      <c r="S66" s="86"/>
    </row>
    <row r="67" spans="1:19" ht="15" customHeight="1" thickBot="1" x14ac:dyDescent="0.25">
      <c r="A67" s="125" t="s">
        <v>5</v>
      </c>
      <c r="B67" s="126"/>
      <c r="C67" s="14"/>
      <c r="D67" s="14"/>
      <c r="E67" s="17">
        <v>0.2</v>
      </c>
      <c r="F67" s="79">
        <f>F65*$E$67</f>
        <v>0</v>
      </c>
      <c r="G67" s="79">
        <f>G65*$E$67</f>
        <v>0</v>
      </c>
      <c r="H67" s="14"/>
      <c r="I67" s="14"/>
      <c r="J67" s="14"/>
      <c r="K67" s="17">
        <v>0.2</v>
      </c>
      <c r="L67" s="18">
        <f>L65*$E$67</f>
        <v>0</v>
      </c>
      <c r="M67" s="18">
        <f>M65*$E$67</f>
        <v>0</v>
      </c>
      <c r="N67" s="14"/>
      <c r="O67" s="14"/>
      <c r="P67" s="14"/>
      <c r="Q67" s="17">
        <v>0.2</v>
      </c>
      <c r="R67" s="18">
        <f>R65*$E$67</f>
        <v>0</v>
      </c>
      <c r="S67" s="18">
        <f>S65*$E$67</f>
        <v>0</v>
      </c>
    </row>
    <row r="68" spans="1:19" ht="15.75" thickBot="1" x14ac:dyDescent="0.25">
      <c r="A68" s="13"/>
      <c r="B68" s="14"/>
      <c r="C68" s="14"/>
      <c r="D68" s="14"/>
      <c r="E68" s="14"/>
      <c r="F68" s="90"/>
      <c r="G68" s="90"/>
      <c r="H68" s="14"/>
      <c r="I68" s="14"/>
      <c r="J68" s="14"/>
      <c r="K68" s="14"/>
      <c r="L68" s="14"/>
      <c r="M68" s="14"/>
      <c r="N68" s="14"/>
      <c r="O68" s="14"/>
      <c r="P68" s="14"/>
      <c r="Q68" s="14"/>
      <c r="R68" s="14"/>
      <c r="S68" s="86"/>
    </row>
    <row r="69" spans="1:19" ht="15" customHeight="1" thickBot="1" x14ac:dyDescent="0.25">
      <c r="A69" s="125" t="s">
        <v>12</v>
      </c>
      <c r="B69" s="126"/>
      <c r="C69" s="19"/>
      <c r="D69" s="19"/>
      <c r="E69" s="19"/>
      <c r="F69" s="79">
        <f>F67+F65</f>
        <v>0</v>
      </c>
      <c r="G69" s="79">
        <f>G67+G65</f>
        <v>0</v>
      </c>
      <c r="H69" s="19"/>
      <c r="I69" s="19"/>
      <c r="J69" s="19"/>
      <c r="K69" s="19"/>
      <c r="L69" s="21">
        <f>L67+L65</f>
        <v>0</v>
      </c>
      <c r="M69" s="21">
        <f>M67+M65</f>
        <v>0</v>
      </c>
      <c r="N69" s="19"/>
      <c r="O69" s="19"/>
      <c r="P69" s="19"/>
      <c r="Q69" s="19"/>
      <c r="R69" s="21">
        <f>R67+R65</f>
        <v>0</v>
      </c>
      <c r="S69" s="21">
        <f>S67+S65</f>
        <v>0</v>
      </c>
    </row>
    <row r="70" spans="1:19" ht="13.5" thickBot="1" x14ac:dyDescent="0.25"/>
    <row r="71" spans="1:19" ht="21.75" customHeight="1" thickBot="1" x14ac:dyDescent="0.25">
      <c r="A71" s="127" t="s">
        <v>8</v>
      </c>
      <c r="B71" s="128"/>
      <c r="C71" s="128"/>
      <c r="D71" s="128"/>
      <c r="E71" s="128"/>
      <c r="F71" s="128"/>
      <c r="G71" s="129"/>
      <c r="H71" s="6"/>
      <c r="I71" s="6"/>
      <c r="J71" s="6"/>
      <c r="K71" s="6"/>
      <c r="L71" s="6"/>
      <c r="M71" s="6"/>
      <c r="N71" s="6"/>
      <c r="O71" s="6"/>
      <c r="P71" s="6"/>
      <c r="Q71" s="6"/>
      <c r="R71" s="6"/>
      <c r="S71" s="6"/>
    </row>
    <row r="72" spans="1:19" ht="15" x14ac:dyDescent="0.2">
      <c r="A72" s="62">
        <v>4.0999999999999996</v>
      </c>
      <c r="B72" s="10" t="s">
        <v>69</v>
      </c>
      <c r="C72" s="8"/>
      <c r="D72" s="34"/>
      <c r="E72" s="38"/>
      <c r="F72" s="30"/>
      <c r="G72" s="66">
        <f>SUM(F73,F74)</f>
        <v>0</v>
      </c>
      <c r="H72" s="28"/>
      <c r="I72" s="8"/>
      <c r="J72" s="34"/>
      <c r="K72" s="38"/>
      <c r="L72" s="30"/>
      <c r="M72" s="43">
        <f>K72*J72</f>
        <v>0</v>
      </c>
      <c r="N72" s="28"/>
      <c r="O72" s="8"/>
      <c r="P72" s="34"/>
      <c r="Q72" s="38"/>
      <c r="R72" s="30"/>
      <c r="S72" s="43">
        <f>Q72*P72</f>
        <v>0</v>
      </c>
    </row>
    <row r="73" spans="1:19" ht="15" x14ac:dyDescent="0.2">
      <c r="A73" s="63" t="s">
        <v>40</v>
      </c>
      <c r="B73" s="61" t="s">
        <v>106</v>
      </c>
      <c r="C73" s="8" t="s">
        <v>43</v>
      </c>
      <c r="D73" s="57">
        <f>D45</f>
        <v>33.839999999999996</v>
      </c>
      <c r="E73" s="81">
        <v>0</v>
      </c>
      <c r="F73" s="57">
        <f>D73*E73</f>
        <v>0</v>
      </c>
      <c r="G73" s="29"/>
      <c r="H73" s="28"/>
      <c r="I73" s="8" t="s">
        <v>43</v>
      </c>
      <c r="J73" s="34"/>
      <c r="K73" s="38"/>
      <c r="L73" s="30">
        <f>J73*K73</f>
        <v>0</v>
      </c>
      <c r="M73" s="29"/>
      <c r="N73" s="28"/>
      <c r="O73" s="8" t="s">
        <v>43</v>
      </c>
      <c r="P73" s="34"/>
      <c r="Q73" s="38"/>
      <c r="R73" s="30">
        <f>P73*Q73</f>
        <v>0</v>
      </c>
      <c r="S73" s="29"/>
    </row>
    <row r="74" spans="1:19" ht="15" x14ac:dyDescent="0.2">
      <c r="A74" s="63" t="s">
        <v>41</v>
      </c>
      <c r="B74" s="61" t="s">
        <v>107</v>
      </c>
      <c r="C74" s="8" t="s">
        <v>43</v>
      </c>
      <c r="D74" s="57">
        <f>D49</f>
        <v>3.78</v>
      </c>
      <c r="E74" s="81">
        <v>0</v>
      </c>
      <c r="F74" s="57">
        <f>D74*E74</f>
        <v>0</v>
      </c>
      <c r="G74" s="29"/>
      <c r="H74" s="28"/>
      <c r="I74" s="8" t="s">
        <v>43</v>
      </c>
      <c r="J74" s="34"/>
      <c r="K74" s="38"/>
      <c r="L74" s="30">
        <f>J74*K74</f>
        <v>0</v>
      </c>
      <c r="M74" s="29"/>
      <c r="N74" s="28"/>
      <c r="O74" s="8" t="s">
        <v>43</v>
      </c>
      <c r="P74" s="34"/>
      <c r="Q74" s="38"/>
      <c r="R74" s="30">
        <f>P74*Q74</f>
        <v>0</v>
      </c>
      <c r="S74" s="29"/>
    </row>
    <row r="75" spans="1:19" ht="15.75" thickBot="1" x14ac:dyDescent="0.25">
      <c r="A75" s="64"/>
      <c r="B75" s="20"/>
      <c r="C75" s="12"/>
      <c r="D75" s="35"/>
      <c r="E75" s="33"/>
      <c r="F75" s="39"/>
      <c r="G75" s="31">
        <f t="shared" ref="G75" si="12">E75*D75</f>
        <v>0</v>
      </c>
      <c r="H75" s="12"/>
      <c r="I75" s="51"/>
      <c r="J75" s="35"/>
      <c r="K75" s="33"/>
      <c r="L75" s="39"/>
      <c r="M75" s="31">
        <f t="shared" ref="M75" si="13">K75*J75</f>
        <v>0</v>
      </c>
      <c r="N75" s="12"/>
      <c r="O75" s="51"/>
      <c r="P75" s="35"/>
      <c r="Q75" s="33"/>
      <c r="R75" s="39"/>
      <c r="S75" s="31">
        <f t="shared" ref="S75" si="14">Q75*P75</f>
        <v>0</v>
      </c>
    </row>
    <row r="76" spans="1:19" ht="15.75" thickBot="1" x14ac:dyDescent="0.25">
      <c r="A76" s="116" t="s">
        <v>13</v>
      </c>
      <c r="B76" s="117"/>
      <c r="C76" s="14"/>
      <c r="D76" s="14"/>
      <c r="E76" s="14"/>
      <c r="F76" s="73">
        <f>SUM(F72:F75)</f>
        <v>0</v>
      </c>
      <c r="G76" s="73">
        <f>SUM(G72:G75)</f>
        <v>0</v>
      </c>
      <c r="H76" s="14"/>
      <c r="I76" s="14"/>
      <c r="J76" s="14"/>
      <c r="K76" s="14"/>
      <c r="L76" s="50">
        <f>SUM(L72:L75)</f>
        <v>0</v>
      </c>
      <c r="M76" s="50">
        <f>SUM(M72:M75)</f>
        <v>0</v>
      </c>
      <c r="N76" s="14"/>
      <c r="O76" s="14"/>
      <c r="P76" s="14"/>
      <c r="Q76" s="14"/>
      <c r="R76" s="50">
        <f>SUM(R72:R75)</f>
        <v>0</v>
      </c>
      <c r="S76" s="50">
        <f>SUM(S72:S75)</f>
        <v>0</v>
      </c>
    </row>
    <row r="77" spans="1:19" ht="15.75" thickBot="1" x14ac:dyDescent="0.25">
      <c r="A77" s="13"/>
      <c r="B77" s="14"/>
      <c r="C77" s="14"/>
      <c r="D77" s="14"/>
      <c r="E77" s="14"/>
      <c r="F77" s="68"/>
      <c r="G77" s="68"/>
      <c r="H77" s="14"/>
      <c r="I77" s="14"/>
      <c r="J77" s="14"/>
      <c r="K77" s="14"/>
      <c r="L77" s="14"/>
      <c r="M77" s="14"/>
      <c r="N77" s="14"/>
      <c r="O77" s="14"/>
      <c r="P77" s="14"/>
      <c r="Q77" s="14"/>
      <c r="R77" s="14"/>
      <c r="S77" s="14"/>
    </row>
    <row r="78" spans="1:19" ht="15.75" thickBot="1" x14ac:dyDescent="0.25">
      <c r="A78" s="116" t="s">
        <v>5</v>
      </c>
      <c r="B78" s="117"/>
      <c r="C78" s="14"/>
      <c r="D78" s="14"/>
      <c r="E78" s="17">
        <v>0.2</v>
      </c>
      <c r="F78" s="73">
        <f>F76*$E$78</f>
        <v>0</v>
      </c>
      <c r="G78" s="73">
        <f>G76*$E$78</f>
        <v>0</v>
      </c>
      <c r="H78" s="14"/>
      <c r="I78" s="14"/>
      <c r="J78" s="14"/>
      <c r="K78" s="17">
        <v>0.2</v>
      </c>
      <c r="L78" s="18">
        <f>L76*$E$78</f>
        <v>0</v>
      </c>
      <c r="M78" s="18">
        <f>M76*$E$78</f>
        <v>0</v>
      </c>
      <c r="N78" s="14"/>
      <c r="O78" s="14"/>
      <c r="P78" s="14"/>
      <c r="Q78" s="17">
        <v>0.2</v>
      </c>
      <c r="R78" s="18">
        <f>R76*$E$78</f>
        <v>0</v>
      </c>
      <c r="S78" s="18">
        <f>S76*$E$78</f>
        <v>0</v>
      </c>
    </row>
    <row r="79" spans="1:19" ht="15.75" thickBot="1" x14ac:dyDescent="0.25">
      <c r="A79" s="13"/>
      <c r="B79" s="14"/>
      <c r="C79" s="14"/>
      <c r="D79" s="14"/>
      <c r="E79" s="14"/>
      <c r="F79" s="68"/>
      <c r="G79" s="68"/>
      <c r="H79" s="14"/>
      <c r="I79" s="14"/>
      <c r="J79" s="14"/>
      <c r="K79" s="14"/>
      <c r="L79" s="14"/>
      <c r="M79" s="14"/>
      <c r="N79" s="14"/>
      <c r="O79" s="14"/>
      <c r="P79" s="14"/>
      <c r="Q79" s="14"/>
      <c r="R79" s="14"/>
      <c r="S79" s="14"/>
    </row>
    <row r="80" spans="1:19" ht="15.75" thickBot="1" x14ac:dyDescent="0.25">
      <c r="A80" s="116" t="s">
        <v>12</v>
      </c>
      <c r="B80" s="117"/>
      <c r="C80" s="19"/>
      <c r="D80" s="19"/>
      <c r="E80" s="19"/>
      <c r="F80" s="73">
        <f>F76+F78</f>
        <v>0</v>
      </c>
      <c r="G80" s="73">
        <f>G76+G78</f>
        <v>0</v>
      </c>
      <c r="H80" s="19"/>
      <c r="I80" s="19"/>
      <c r="J80" s="19"/>
      <c r="K80" s="19"/>
      <c r="L80" s="21">
        <f>L76+L78</f>
        <v>0</v>
      </c>
      <c r="M80" s="21">
        <f>M76+M78</f>
        <v>0</v>
      </c>
      <c r="N80" s="19"/>
      <c r="O80" s="19"/>
      <c r="P80" s="19"/>
      <c r="Q80" s="19"/>
      <c r="R80" s="21">
        <f>R76+R78</f>
        <v>0</v>
      </c>
      <c r="S80" s="21">
        <f>S76+S78</f>
        <v>0</v>
      </c>
    </row>
    <row r="81" spans="1:19" ht="11.25" customHeight="1" thickBot="1" x14ac:dyDescent="0.25"/>
    <row r="82" spans="1:19" ht="21.75" customHeight="1" thickBot="1" x14ac:dyDescent="0.25">
      <c r="A82" s="122" t="s">
        <v>108</v>
      </c>
      <c r="B82" s="123"/>
      <c r="C82" s="123"/>
      <c r="D82" s="123"/>
      <c r="E82" s="123"/>
      <c r="F82" s="123"/>
      <c r="G82" s="124"/>
      <c r="H82" s="6"/>
      <c r="I82" s="6"/>
      <c r="J82" s="6"/>
      <c r="K82" s="6"/>
      <c r="L82" s="6"/>
      <c r="M82" s="6"/>
      <c r="N82" s="6"/>
      <c r="O82" s="6"/>
      <c r="P82" s="6"/>
      <c r="Q82" s="6"/>
      <c r="R82" s="6"/>
      <c r="S82" s="6"/>
    </row>
    <row r="83" spans="1:19" ht="15.75" thickBot="1" x14ac:dyDescent="0.25">
      <c r="A83" s="118" t="s">
        <v>13</v>
      </c>
      <c r="B83" s="119"/>
      <c r="C83" s="14"/>
      <c r="D83" s="14"/>
      <c r="E83" s="14"/>
      <c r="F83" s="80">
        <f>F65+F76</f>
        <v>0</v>
      </c>
      <c r="G83" s="80">
        <f>G65+G76</f>
        <v>0</v>
      </c>
      <c r="H83" s="14"/>
      <c r="I83" s="14"/>
      <c r="J83" s="14"/>
      <c r="K83" s="14"/>
      <c r="L83" s="50" t="e">
        <f>SUM(#REF!)</f>
        <v>#REF!</v>
      </c>
      <c r="M83" s="50" t="e">
        <f>SUM(#REF!)</f>
        <v>#REF!</v>
      </c>
      <c r="N83" s="14"/>
      <c r="O83" s="14"/>
      <c r="P83" s="14"/>
      <c r="Q83" s="14"/>
      <c r="R83" s="50" t="e">
        <f>SUM(#REF!)</f>
        <v>#REF!</v>
      </c>
      <c r="S83" s="50" t="e">
        <f>SUM(#REF!)</f>
        <v>#REF!</v>
      </c>
    </row>
    <row r="84" spans="1:19" ht="15.75" thickBot="1" x14ac:dyDescent="0.25">
      <c r="A84" s="13"/>
      <c r="B84" s="14"/>
      <c r="C84" s="14"/>
      <c r="D84" s="14"/>
      <c r="E84" s="14"/>
      <c r="F84" s="68"/>
      <c r="G84" s="68"/>
      <c r="H84" s="14"/>
      <c r="I84" s="14"/>
      <c r="J84" s="14"/>
      <c r="K84" s="14"/>
      <c r="L84" s="14"/>
      <c r="M84" s="14"/>
      <c r="N84" s="14"/>
      <c r="O84" s="14"/>
      <c r="P84" s="14"/>
      <c r="Q84" s="14"/>
      <c r="R84" s="14"/>
      <c r="S84" s="14"/>
    </row>
    <row r="85" spans="1:19" ht="15.75" thickBot="1" x14ac:dyDescent="0.25">
      <c r="A85" s="120" t="s">
        <v>5</v>
      </c>
      <c r="B85" s="121"/>
      <c r="C85" s="14"/>
      <c r="D85" s="14"/>
      <c r="E85" s="17">
        <v>0.2</v>
      </c>
      <c r="F85" s="74">
        <f>F83*$E$78</f>
        <v>0</v>
      </c>
      <c r="G85" s="74">
        <f>G83*$E$78</f>
        <v>0</v>
      </c>
      <c r="H85" s="14"/>
      <c r="I85" s="14"/>
      <c r="J85" s="14"/>
      <c r="K85" s="17">
        <v>0.2</v>
      </c>
      <c r="L85" s="18" t="e">
        <f>L83*$E$78</f>
        <v>#REF!</v>
      </c>
      <c r="M85" s="18" t="e">
        <f>M83*$E$78</f>
        <v>#REF!</v>
      </c>
      <c r="N85" s="14"/>
      <c r="O85" s="14"/>
      <c r="P85" s="14"/>
      <c r="Q85" s="17">
        <v>0.2</v>
      </c>
      <c r="R85" s="18" t="e">
        <f>R83*$E$78</f>
        <v>#REF!</v>
      </c>
      <c r="S85" s="18" t="e">
        <f>S83*$E$78</f>
        <v>#REF!</v>
      </c>
    </row>
    <row r="86" spans="1:19" ht="15.75" thickBot="1" x14ac:dyDescent="0.25">
      <c r="A86" s="13"/>
      <c r="B86" s="14"/>
      <c r="C86" s="14"/>
      <c r="D86" s="14"/>
      <c r="E86" s="14"/>
      <c r="F86" s="68"/>
      <c r="G86" s="68"/>
      <c r="H86" s="14"/>
      <c r="I86" s="14"/>
      <c r="J86" s="14"/>
      <c r="K86" s="14"/>
      <c r="L86" s="14"/>
      <c r="M86" s="14"/>
      <c r="N86" s="14"/>
      <c r="O86" s="14"/>
      <c r="P86" s="14"/>
      <c r="Q86" s="14"/>
      <c r="R86" s="14"/>
      <c r="S86" s="14"/>
    </row>
    <row r="87" spans="1:19" ht="15.75" thickBot="1" x14ac:dyDescent="0.25">
      <c r="A87" s="120" t="s">
        <v>12</v>
      </c>
      <c r="B87" s="121"/>
      <c r="C87" s="19"/>
      <c r="D87" s="19"/>
      <c r="E87" s="19"/>
      <c r="F87" s="74">
        <f>F83+F85</f>
        <v>0</v>
      </c>
      <c r="G87" s="74">
        <f>G83+G85</f>
        <v>0</v>
      </c>
      <c r="H87" s="19"/>
      <c r="I87" s="19"/>
      <c r="J87" s="19"/>
      <c r="K87" s="19"/>
      <c r="L87" s="21" t="e">
        <f>L83+L85</f>
        <v>#REF!</v>
      </c>
      <c r="M87" s="21" t="e">
        <f>M83+M85</f>
        <v>#REF!</v>
      </c>
      <c r="N87" s="19"/>
      <c r="O87" s="19"/>
      <c r="P87" s="19"/>
      <c r="Q87" s="19"/>
      <c r="R87" s="21" t="e">
        <f>R83+R85</f>
        <v>#REF!</v>
      </c>
      <c r="S87" s="21" t="e">
        <f>S83+S85</f>
        <v>#REF!</v>
      </c>
    </row>
    <row r="88" spans="1:19" s="24" customFormat="1" x14ac:dyDescent="0.2">
      <c r="A88" s="107" t="s">
        <v>14</v>
      </c>
      <c r="B88" s="108"/>
      <c r="C88" s="108"/>
      <c r="D88" s="108"/>
      <c r="E88" s="108"/>
      <c r="F88" s="108"/>
      <c r="G88" s="108"/>
      <c r="H88" s="109"/>
    </row>
    <row r="89" spans="1:19" s="24" customFormat="1" x14ac:dyDescent="0.2">
      <c r="A89" s="110"/>
      <c r="B89" s="111"/>
      <c r="C89" s="111"/>
      <c r="D89" s="111"/>
      <c r="E89" s="111"/>
      <c r="F89" s="111"/>
      <c r="G89" s="111"/>
      <c r="H89" s="112"/>
    </row>
    <row r="90" spans="1:19" s="24" customFormat="1" ht="13.5" thickBot="1" x14ac:dyDescent="0.25">
      <c r="A90" s="113"/>
      <c r="B90" s="114"/>
      <c r="C90" s="114"/>
      <c r="D90" s="114"/>
      <c r="E90" s="114"/>
      <c r="F90" s="114"/>
      <c r="G90" s="114"/>
      <c r="H90" s="115"/>
    </row>
  </sheetData>
  <mergeCells count="21">
    <mergeCell ref="A88:H90"/>
    <mergeCell ref="A65:B65"/>
    <mergeCell ref="A67:B67"/>
    <mergeCell ref="A69:B69"/>
    <mergeCell ref="A71:G71"/>
    <mergeCell ref="A76:B76"/>
    <mergeCell ref="A78:B78"/>
    <mergeCell ref="A80:B80"/>
    <mergeCell ref="A82:G82"/>
    <mergeCell ref="A83:B83"/>
    <mergeCell ref="A85:B85"/>
    <mergeCell ref="A87:B87"/>
    <mergeCell ref="A1:H1"/>
    <mergeCell ref="B2:C2"/>
    <mergeCell ref="A3:S3"/>
    <mergeCell ref="A4:H4"/>
    <mergeCell ref="A5:A6"/>
    <mergeCell ref="B5:B6"/>
    <mergeCell ref="C5:G5"/>
    <mergeCell ref="I5:M5"/>
    <mergeCell ref="O5:S5"/>
  </mergeCells>
  <printOptions horizontalCentered="1"/>
  <pageMargins left="0.23622047244094491" right="0.23622047244094491" top="0.62992125984251968" bottom="0.55118110236220474" header="0.31496062992125984" footer="0.51181102362204722"/>
  <pageSetup paperSize="9" scale="96" fitToHeight="0" orientation="portrait" r:id="rId1"/>
  <headerFooter alignWithMargins="0">
    <oddHeader xml:space="preserve">&amp;C&amp;8
</oddHeader>
    <oddFooter>&amp;C&amp;8
&amp;RPage &amp;P/&amp;N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CDPGF-GO</vt:lpstr>
      <vt:lpstr>'CDPGF-GO'!Impression_des_titres</vt:lpstr>
      <vt:lpstr>'CDPGF-GO'!Zone_d_impression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brigitte</dc:creator>
  <cp:lastModifiedBy>Aloys DALPAYRAT</cp:lastModifiedBy>
  <cp:lastPrinted>2025-06-17T07:45:12Z</cp:lastPrinted>
  <dcterms:created xsi:type="dcterms:W3CDTF">2016-02-11T10:18:07Z</dcterms:created>
  <dcterms:modified xsi:type="dcterms:W3CDTF">2025-12-19T15:21:02Z</dcterms:modified>
</cp:coreProperties>
</file>